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375" windowWidth="11730" windowHeight="6495" tabRatio="581" activeTab="5"/>
  </bookViews>
  <sheets>
    <sheet name="Team1" sheetId="1" r:id="rId1"/>
    <sheet name="Team2" sheetId="2" r:id="rId2"/>
    <sheet name="Team3" sheetId="3" r:id="rId3"/>
    <sheet name="Team4" sheetId="4" r:id="rId4"/>
    <sheet name="Team5" sheetId="5" r:id="rId5"/>
    <sheet name="Team6" sheetId="6" r:id="rId6"/>
    <sheet name="エディットについて" sheetId="7" r:id="rId7"/>
  </sheets>
  <definedNames/>
  <calcPr fullCalcOnLoad="1"/>
</workbook>
</file>

<file path=xl/comments1.xml><?xml version="1.0" encoding="utf-8"?>
<comments xmlns="http://schemas.openxmlformats.org/spreadsheetml/2006/main">
  <authors>
    <author>藤原　友晴</author>
  </authors>
  <commentList>
    <comment ref="F9" authorId="0">
      <text>
        <r>
          <rPr>
            <sz val="9"/>
            <rFont val="ＭＳ Ｐゴシック"/>
            <family val="3"/>
          </rPr>
          <t>ホームラン狙い</t>
        </r>
      </text>
    </comment>
  </commentList>
</comments>
</file>

<file path=xl/comments6.xml><?xml version="1.0" encoding="utf-8"?>
<comments xmlns="http://schemas.openxmlformats.org/spreadsheetml/2006/main">
  <authors>
    <author>藤原　友晴</author>
  </authors>
  <commentList>
    <comment ref="F7" authorId="0">
      <text>
        <r>
          <rPr>
            <sz val="9"/>
            <rFont val="ＭＳ Ｐゴシック"/>
            <family val="3"/>
          </rPr>
          <t>ホームラン狙い</t>
        </r>
      </text>
    </comment>
  </commentList>
</comments>
</file>

<file path=xl/comments7.xml><?xml version="1.0" encoding="utf-8"?>
<comments xmlns="http://schemas.openxmlformats.org/spreadsheetml/2006/main">
  <authors>
    <author>藤原　友晴</author>
  </authors>
  <commentList>
    <comment ref="J22" authorId="0">
      <text>
        <r>
          <rPr>
            <sz val="9"/>
            <rFont val="ＭＳ Ｐゴシック"/>
            <family val="3"/>
          </rPr>
          <t>スタミナ初期値
1番目から3番目までは
20
リリーフ2人は10
変更しないでください。</t>
        </r>
      </text>
    </comment>
    <comment ref="H22" authorId="0">
      <text>
        <r>
          <rPr>
            <sz val="9"/>
            <rFont val="ＭＳ Ｐゴシック"/>
            <family val="3"/>
          </rPr>
          <t>必殺球がある場合のみ。
よくわからない場合、
入力しないでください。</t>
        </r>
      </text>
    </comment>
  </commentList>
</comments>
</file>

<file path=xl/sharedStrings.xml><?xml version="1.0" encoding="utf-8"?>
<sst xmlns="http://schemas.openxmlformats.org/spreadsheetml/2006/main" count="2019" uniqueCount="367">
  <si>
    <t>チーム名</t>
  </si>
  <si>
    <t>略称</t>
  </si>
  <si>
    <t>A</t>
  </si>
  <si>
    <t>R</t>
  </si>
  <si>
    <t>勝</t>
  </si>
  <si>
    <t>敗</t>
  </si>
  <si>
    <t>引き分け</t>
  </si>
  <si>
    <t>勝率</t>
  </si>
  <si>
    <t>バッター</t>
  </si>
  <si>
    <t>打数</t>
  </si>
  <si>
    <t>打</t>
  </si>
  <si>
    <t>力</t>
  </si>
  <si>
    <t>走</t>
  </si>
  <si>
    <t>打率</t>
  </si>
  <si>
    <t>本</t>
  </si>
  <si>
    <t>控えバッター</t>
  </si>
  <si>
    <t>ピッチャー</t>
  </si>
  <si>
    <t>点</t>
  </si>
  <si>
    <t>安打</t>
  </si>
  <si>
    <t>現在</t>
  </si>
  <si>
    <t>位</t>
  </si>
  <si>
    <t>神的力</t>
  </si>
  <si>
    <t>技・特性</t>
  </si>
  <si>
    <t>特</t>
  </si>
  <si>
    <t>HR出にくい</t>
  </si>
  <si>
    <t>防御率</t>
  </si>
  <si>
    <t>W</t>
  </si>
  <si>
    <t>S</t>
  </si>
  <si>
    <t>ST</t>
  </si>
  <si>
    <t>回</t>
  </si>
  <si>
    <t>監督</t>
  </si>
  <si>
    <t>副キャプテン</t>
  </si>
  <si>
    <t>打順</t>
  </si>
  <si>
    <t>盗</t>
  </si>
  <si>
    <t>P</t>
  </si>
  <si>
    <t>キャプテン</t>
  </si>
  <si>
    <t>入力しない</t>
  </si>
  <si>
    <t>（投手名が</t>
  </si>
  <si>
    <t>勝手に</t>
  </si>
  <si>
    <t>入ります。）</t>
  </si>
  <si>
    <t>ここは</t>
  </si>
  <si>
    <t>枠内に</t>
  </si>
  <si>
    <t>収まる</t>
  </si>
  <si>
    <t>長さで</t>
  </si>
  <si>
    <t>自由に</t>
  </si>
  <si>
    <t>名前を</t>
  </si>
  <si>
    <t>つけられ</t>
  </si>
  <si>
    <t>ます。</t>
  </si>
  <si>
    <t>撃</t>
  </si>
  <si>
    <t>の</t>
  </si>
  <si>
    <t>さ</t>
  </si>
  <si>
    <t>。</t>
  </si>
  <si>
    <t>か</t>
  </si>
  <si>
    <t>数</t>
  </si>
  <si>
    <t>字</t>
  </si>
  <si>
    <t>の</t>
  </si>
  <si>
    <t>う</t>
  </si>
  <si>
    <t>ま</t>
  </si>
  <si>
    <t>さ</t>
  </si>
  <si>
    <t>。</t>
  </si>
  <si>
    <t>パ</t>
  </si>
  <si>
    <t>ワ</t>
  </si>
  <si>
    <t>ー</t>
  </si>
  <si>
    <t>必</t>
  </si>
  <si>
    <t>殺</t>
  </si>
  <si>
    <t>球</t>
  </si>
  <si>
    <t>威</t>
  </si>
  <si>
    <t>ら</t>
  </si>
  <si>
    <t>ま</t>
  </si>
  <si>
    <t>で</t>
  </si>
  <si>
    <t>の</t>
  </si>
  <si>
    <t>必殺投球名</t>
  </si>
  <si>
    <t>投</t>
  </si>
  <si>
    <t>手</t>
  </si>
  <si>
    <t>技</t>
  </si>
  <si>
    <t>量</t>
  </si>
  <si>
    <t>度</t>
  </si>
  <si>
    <t>から</t>
  </si>
  <si>
    <t>まで</t>
  </si>
  <si>
    <t>野手名：</t>
  </si>
  <si>
    <t>投手名</t>
  </si>
  <si>
    <t>勝ち数</t>
  </si>
  <si>
    <t>負け数</t>
  </si>
  <si>
    <t>勝率（自動計算）</t>
  </si>
  <si>
    <t>基本的に、水色のセルだけをさわってください。</t>
  </si>
  <si>
    <t>※注意</t>
  </si>
  <si>
    <t>おかしくなったときは、保存せずに終了してやり直してください。</t>
  </si>
  <si>
    <t>監督名</t>
  </si>
  <si>
    <t>キャプテン名</t>
  </si>
  <si>
    <t>副キャプテン名</t>
  </si>
  <si>
    <t>足</t>
  </si>
  <si>
    <t>速</t>
  </si>
  <si>
    <t>き</t>
  </si>
  <si>
    <t>ざ</t>
  </si>
  <si>
    <t>み</t>
  </si>
  <si>
    <t>で</t>
  </si>
  <si>
    <t>か</t>
  </si>
  <si>
    <t>ら</t>
  </si>
  <si>
    <t>ま</t>
  </si>
  <si>
    <t>なしでも可</t>
  </si>
  <si>
    <t>必殺技名</t>
  </si>
  <si>
    <t>は</t>
  </si>
  <si>
    <t>自動</t>
  </si>
  <si>
    <t>計算</t>
  </si>
  <si>
    <t>です。</t>
  </si>
  <si>
    <t>さわら</t>
  </si>
  <si>
    <t>ないで</t>
  </si>
  <si>
    <t>下さい。</t>
  </si>
  <si>
    <t>も</t>
  </si>
  <si>
    <t>！</t>
  </si>
  <si>
    <t>2文字で</t>
  </si>
  <si>
    <t>塁</t>
  </si>
  <si>
    <t>勝</t>
  </si>
  <si>
    <t>ち</t>
  </si>
  <si>
    <t>盗</t>
  </si>
  <si>
    <t>安</t>
  </si>
  <si>
    <t>自</t>
  </si>
  <si>
    <t>責</t>
  </si>
  <si>
    <t>セ</t>
  </si>
  <si>
    <t>ー</t>
  </si>
  <si>
    <t>ブ</t>
  </si>
  <si>
    <t>球</t>
  </si>
  <si>
    <t>殺</t>
  </si>
  <si>
    <t>パ</t>
  </si>
  <si>
    <t>ワ</t>
  </si>
  <si>
    <t>必殺技はあまり使用しないことをオススメします。</t>
  </si>
  <si>
    <t>（使用する場合、「必殺技名」「必殺技パワー」などをしっかり対応させてください。）</t>
  </si>
  <si>
    <t>（関係ない選手に必殺技に関する項目を入力すると、ゲーム中の処理でエラーになります。）</t>
  </si>
  <si>
    <t>何割バッターか、の「割」の数字を入れる</t>
  </si>
  <si>
    <t>「-1」を入力すると、常にホームラン狙いの大振りスイングになる。</t>
  </si>
  <si>
    <t>好きなチーム名を入力。</t>
  </si>
  <si>
    <t>シート名は変更しないでください。（Team+数字）になっているもの。）</t>
  </si>
  <si>
    <t>見本</t>
  </si>
  <si>
    <t>重</t>
  </si>
  <si>
    <t>「打力（打撃のうまさ）」について</t>
  </si>
  <si>
    <t>「ピッチャーポイント（投手技量度）」について</t>
  </si>
  <si>
    <t>マイナスの数字を入力すると、三振を取りやすくなるがホームランを打たれやすくなる。</t>
  </si>
  <si>
    <t>このとき、数字の部分はそのままピッチャーポイントを表す。</t>
  </si>
  <si>
    <t>例</t>
  </si>
  <si>
    <t>P</t>
  </si>
  <si>
    <t>なら、</t>
  </si>
  <si>
    <t>「必殺球能力（特性値）」について</t>
  </si>
  <si>
    <t>例外的に、「重」と入れると、常に重い球を投げるという特性を表す。</t>
  </si>
  <si>
    <t>重い球を投げるピッチャーは、ホームランを打たれにくい。</t>
  </si>
  <si>
    <t>順位計算用、各チームの勝率表</t>
  </si>
  <si>
    <t>★</t>
  </si>
  <si>
    <t>試合</t>
  </si>
  <si>
    <t>消さないでね</t>
  </si>
  <si>
    <t>！</t>
  </si>
  <si>
    <t>総安打</t>
  </si>
  <si>
    <t>総打数</t>
  </si>
  <si>
    <t>合計点</t>
  </si>
  <si>
    <t>合計回</t>
  </si>
  <si>
    <t>投手力は４だが、三振を取りやすく、ホームランを打たれやすい。</t>
  </si>
  <si>
    <t>W</t>
  </si>
  <si>
    <t>S</t>
  </si>
  <si>
    <t>控え打者</t>
  </si>
  <si>
    <t>ひかえ１</t>
  </si>
  <si>
    <t>ひかえ２</t>
  </si>
  <si>
    <t>ひかえ３</t>
  </si>
  <si>
    <t>守</t>
  </si>
  <si>
    <t>●Version1.6追加</t>
  </si>
  <si>
    <t>スタメンに起用する場合は、「スタメン変更」ボタンで、名前の横の番号を指定してください。</t>
  </si>
  <si>
    <t>試合に出られるのは、スタメンと、その下の代打・代走要員3人だけです。</t>
  </si>
  <si>
    <t>メンバー表一番下の控え選手は、自由にスタメンに登録することができます。</t>
  </si>
  <si>
    <t>控え選手は、試合に出られないほか、メインファイルの成績一覧にも表示されません。</t>
  </si>
  <si>
    <t>しかし成績は保持されます。</t>
  </si>
  <si>
    <t>守</t>
  </si>
  <si>
    <t>備</t>
  </si>
  <si>
    <t>力</t>
  </si>
  <si>
    <t>通</t>
  </si>
  <si>
    <t>常</t>
  </si>
  <si>
    <t>は</t>
  </si>
  <si>
    <t>「守備力」について</t>
  </si>
  <si>
    <t>（超名選手は９とか、超ドヘタは-4とか入れても機能します。）</t>
  </si>
  <si>
    <t>基本的に、１から５までの５段階で野手の守備力データを入力してください。</t>
  </si>
  <si>
    <t>この数字は、特にこだわりがあるときは、５段階の範囲を逸脱してつけてもかまいません。</t>
  </si>
  <si>
    <t>ひかえ４</t>
  </si>
  <si>
    <t>ひかえ５</t>
  </si>
  <si>
    <t>控え投手</t>
  </si>
  <si>
    <t>投手１</t>
  </si>
  <si>
    <t>投手２</t>
  </si>
  <si>
    <t>投手３</t>
  </si>
  <si>
    <t>２軍</t>
  </si>
  <si>
    <t>番号</t>
  </si>
  <si>
    <t>投手</t>
  </si>
  <si>
    <t>↓各チームシート上のこのボタンを押すと、スタメン変更（選手データの行入れ替え）ができます。</t>
  </si>
  <si>
    <t>キャプテン</t>
  </si>
  <si>
    <t>P</t>
  </si>
  <si>
    <t>ST</t>
  </si>
  <si>
    <t>P</t>
  </si>
  <si>
    <t>W</t>
  </si>
  <si>
    <t>S</t>
  </si>
  <si>
    <t>P</t>
  </si>
  <si>
    <t>W</t>
  </si>
  <si>
    <t>S</t>
  </si>
  <si>
    <t>P</t>
  </si>
  <si>
    <t>P</t>
  </si>
  <si>
    <t>P</t>
  </si>
  <si>
    <t>P</t>
  </si>
  <si>
    <t>清原和博</t>
  </si>
  <si>
    <t>工藤公康</t>
  </si>
  <si>
    <t>A</t>
  </si>
  <si>
    <t>R</t>
  </si>
  <si>
    <t>R</t>
  </si>
  <si>
    <t>西武ライオンズ</t>
  </si>
  <si>
    <t>石毛宏典</t>
  </si>
  <si>
    <t>平野謙</t>
  </si>
  <si>
    <t>森祇晶</t>
  </si>
  <si>
    <t>秋山幸二</t>
  </si>
  <si>
    <t>バークレオ</t>
  </si>
  <si>
    <t>安部理</t>
  </si>
  <si>
    <t>伊藤勤</t>
  </si>
  <si>
    <t>田辺徳雄</t>
  </si>
  <si>
    <t>辻発彦</t>
  </si>
  <si>
    <t>苫篠誠治</t>
  </si>
  <si>
    <t>西岡良洋</t>
  </si>
  <si>
    <t>渡辺久信</t>
  </si>
  <si>
    <t>郭泰源</t>
  </si>
  <si>
    <t>山根和夫</t>
  </si>
  <si>
    <t>清家政和</t>
  </si>
  <si>
    <t>立花義家</t>
  </si>
  <si>
    <t>広橋公寿</t>
  </si>
  <si>
    <t>駒崎幸一</t>
  </si>
  <si>
    <t>松沼博久</t>
  </si>
  <si>
    <t>L</t>
  </si>
  <si>
    <t>Bu</t>
  </si>
  <si>
    <t>近鉄バファローズ</t>
  </si>
  <si>
    <t>仰木彬</t>
  </si>
  <si>
    <t>大石大二朗</t>
  </si>
  <si>
    <t>新井宏昌</t>
  </si>
  <si>
    <t>ブライアント</t>
  </si>
  <si>
    <t>オグリビー</t>
  </si>
  <si>
    <t>鈴木貴久</t>
  </si>
  <si>
    <t>金村義明</t>
  </si>
  <si>
    <t>真喜志康永</t>
  </si>
  <si>
    <t>山下和彦</t>
  </si>
  <si>
    <t>羽田耕一</t>
  </si>
  <si>
    <t>吹石徳一</t>
  </si>
  <si>
    <t>デービス</t>
  </si>
  <si>
    <t>阿波野秀幸</t>
  </si>
  <si>
    <t>山崎慎太郎</t>
  </si>
  <si>
    <t>小野和義</t>
  </si>
  <si>
    <t>石本貴昭</t>
  </si>
  <si>
    <t>吉井理人</t>
  </si>
  <si>
    <t>淡口憲治</t>
  </si>
  <si>
    <t>栗橋茂</t>
  </si>
  <si>
    <t>梨田昌孝</t>
  </si>
  <si>
    <t>高柳出己</t>
  </si>
  <si>
    <t>木下文信</t>
  </si>
  <si>
    <t>北村照文</t>
  </si>
  <si>
    <t>森繁和</t>
  </si>
  <si>
    <t>吉田剛</t>
  </si>
  <si>
    <t>阪急ブレーブス</t>
  </si>
  <si>
    <t>B</t>
  </si>
  <si>
    <t>ウィリアムズ</t>
  </si>
  <si>
    <t>福良淳一</t>
  </si>
  <si>
    <t>松永浩美</t>
  </si>
  <si>
    <t>石嶺和彦</t>
  </si>
  <si>
    <t>藤井康雄</t>
  </si>
  <si>
    <t>熊野輝光</t>
  </si>
  <si>
    <t>弓岡敬二郎</t>
  </si>
  <si>
    <t>福本豊</t>
  </si>
  <si>
    <t>藤田浩雅</t>
  </si>
  <si>
    <t>山森眞幸</t>
  </si>
  <si>
    <t>ブーマー</t>
  </si>
  <si>
    <t>星野伸之</t>
  </si>
  <si>
    <t>佐藤義則</t>
  </si>
  <si>
    <t>古溝克之</t>
  </si>
  <si>
    <t>森浩二</t>
  </si>
  <si>
    <t>山内嘉幸</t>
  </si>
  <si>
    <t>上田利治</t>
  </si>
  <si>
    <t>日本ハムファイターズ</t>
  </si>
  <si>
    <t>Ｆ</t>
  </si>
  <si>
    <t>高田繁</t>
  </si>
  <si>
    <t>本西厚博</t>
  </si>
  <si>
    <t>南牟礼豊蔵</t>
  </si>
  <si>
    <t>中嶋聡</t>
  </si>
  <si>
    <t>山越吉洋</t>
  </si>
  <si>
    <t>村上信一</t>
  </si>
  <si>
    <t>山沖之彦</t>
  </si>
  <si>
    <t>山田久志</t>
  </si>
  <si>
    <t>原田賢治</t>
  </si>
  <si>
    <t>島田誠</t>
  </si>
  <si>
    <t>小川浩一</t>
  </si>
  <si>
    <t>古屋英夫</t>
  </si>
  <si>
    <t>村上隆行</t>
  </si>
  <si>
    <t>イースラー</t>
  </si>
  <si>
    <t>大島康徳</t>
  </si>
  <si>
    <t>田中幸雄</t>
  </si>
  <si>
    <t>岡持和彦</t>
  </si>
  <si>
    <t>田村藤夫</t>
  </si>
  <si>
    <t>五十嵐信一</t>
  </si>
  <si>
    <t>嶋田信敏</t>
  </si>
  <si>
    <t>二村忠美</t>
  </si>
  <si>
    <t>西崎幸広</t>
  </si>
  <si>
    <t>松浦宏明</t>
  </si>
  <si>
    <t>津野浩</t>
  </si>
  <si>
    <t>川原昭二</t>
  </si>
  <si>
    <t>河野博文</t>
  </si>
  <si>
    <t>デイエット</t>
  </si>
  <si>
    <t>佐藤文彦</t>
  </si>
  <si>
    <t>広瀬哲朗</t>
  </si>
  <si>
    <t>早川和夫</t>
  </si>
  <si>
    <t>津末英明</t>
  </si>
  <si>
    <t>金沢次男</t>
  </si>
  <si>
    <t>柴田保光</t>
  </si>
  <si>
    <t>南海ホークス</t>
  </si>
  <si>
    <t>杉浦忠</t>
  </si>
  <si>
    <t>佐々木誠</t>
  </si>
  <si>
    <t>バナザード</t>
  </si>
  <si>
    <t>湯上谷宏</t>
  </si>
  <si>
    <t>門田博光</t>
  </si>
  <si>
    <t>山本和範</t>
  </si>
  <si>
    <t>ライト</t>
  </si>
  <si>
    <t>吉田博之</t>
  </si>
  <si>
    <t>藤本博史</t>
  </si>
  <si>
    <t>河埜敬幸</t>
  </si>
  <si>
    <t>若井基安</t>
  </si>
  <si>
    <t>高柳秀樹</t>
  </si>
  <si>
    <t>藤本修二</t>
  </si>
  <si>
    <t>山内孝徳</t>
  </si>
  <si>
    <t>山内和宏</t>
  </si>
  <si>
    <t>矢野未乗</t>
  </si>
  <si>
    <t>井上祐二</t>
  </si>
  <si>
    <t>森脇浩司</t>
  </si>
  <si>
    <t>山田勉</t>
  </si>
  <si>
    <t>小川史</t>
  </si>
  <si>
    <t>山村善則</t>
  </si>
  <si>
    <t>香川伸行</t>
  </si>
  <si>
    <t>加藤伸一</t>
  </si>
  <si>
    <t>西川佳明</t>
  </si>
  <si>
    <t>吉田豊彦</t>
  </si>
  <si>
    <t>ロッテオリオンズ</t>
  </si>
  <si>
    <t>Ｏ</t>
  </si>
  <si>
    <t>有藤通世</t>
  </si>
  <si>
    <t>西村徳文</t>
  </si>
  <si>
    <t>横田真之</t>
  </si>
  <si>
    <t>高沢秀昭</t>
  </si>
  <si>
    <t>マドロック</t>
  </si>
  <si>
    <t>愛甲猛</t>
  </si>
  <si>
    <t>古川慎一</t>
  </si>
  <si>
    <t>佐藤健一</t>
  </si>
  <si>
    <t>袴田英利</t>
  </si>
  <si>
    <t>水上善雄</t>
  </si>
  <si>
    <t>岡部明一</t>
  </si>
  <si>
    <t>上川誠二</t>
  </si>
  <si>
    <t>荘勝雄</t>
  </si>
  <si>
    <t>小川博</t>
  </si>
  <si>
    <t>園川一美</t>
  </si>
  <si>
    <t>関清和</t>
  </si>
  <si>
    <t>牛島和彦</t>
  </si>
  <si>
    <t>斎藤巧</t>
  </si>
  <si>
    <t>森田芳彦</t>
  </si>
  <si>
    <t>山本功児</t>
  </si>
  <si>
    <t>伊藤史生</t>
  </si>
  <si>
    <t>小山昭吉</t>
  </si>
  <si>
    <t>村田兆治</t>
  </si>
  <si>
    <t>伊良部秀輝</t>
  </si>
  <si>
    <t>仁科時成</t>
  </si>
  <si>
    <t>小田真也</t>
  </si>
  <si>
    <t>森山良二</t>
  </si>
  <si>
    <t>村田辰美</t>
  </si>
  <si>
    <t>武田一浩</t>
  </si>
  <si>
    <t>攻</t>
  </si>
  <si>
    <t>ＬＶ</t>
  </si>
  <si>
    <t>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</si>
</sst>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"/>
    <numFmt numFmtId="179" formatCode="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" xfId="0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1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10" xfId="0" applyNumberFormat="1" applyBorder="1" applyAlignment="1">
      <alignment/>
    </xf>
    <xf numFmtId="177" fontId="6" fillId="0" borderId="1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9" fontId="0" fillId="0" borderId="1" xfId="0" applyNumberFormat="1" applyBorder="1" applyAlignment="1">
      <alignment/>
    </xf>
    <xf numFmtId="179" fontId="0" fillId="0" borderId="1" xfId="0" applyNumberForma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10" xfId="0" applyFill="1" applyBorder="1" applyAlignment="1">
      <alignment/>
    </xf>
    <xf numFmtId="0" fontId="9" fillId="7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0" borderId="0" xfId="0" applyFont="1" applyAlignment="1">
      <alignment/>
    </xf>
    <xf numFmtId="0" fontId="10" fillId="7" borderId="0" xfId="0" applyFont="1" applyFill="1" applyAlignment="1">
      <alignment/>
    </xf>
    <xf numFmtId="0" fontId="9" fillId="0" borderId="11" xfId="0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9" fillId="7" borderId="6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7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179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77" fontId="6" fillId="8" borderId="0" xfId="0" applyNumberFormat="1" applyFont="1" applyFill="1" applyAlignment="1">
      <alignment horizontal="center"/>
    </xf>
    <xf numFmtId="177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0" fontId="9" fillId="7" borderId="7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179" fontId="0" fillId="0" borderId="10" xfId="0" applyNumberForma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3" borderId="11" xfId="0" applyFill="1" applyBorder="1" applyAlignment="1">
      <alignment horizontal="righ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177" fontId="6" fillId="8" borderId="10" xfId="0" applyNumberFormat="1" applyFont="1" applyFill="1" applyBorder="1" applyAlignment="1">
      <alignment/>
    </xf>
    <xf numFmtId="177" fontId="6" fillId="8" borderId="1" xfId="0" applyNumberFormat="1" applyFont="1" applyFill="1" applyBorder="1" applyAlignment="1">
      <alignment/>
    </xf>
    <xf numFmtId="0" fontId="9" fillId="7" borderId="2" xfId="0" applyFont="1" applyFill="1" applyBorder="1" applyAlignment="1">
      <alignment horizontal="center"/>
    </xf>
    <xf numFmtId="177" fontId="6" fillId="8" borderId="2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79" fontId="0" fillId="0" borderId="0" xfId="0" applyNumberFormat="1" applyBorder="1" applyAlignment="1">
      <alignment/>
    </xf>
    <xf numFmtId="0" fontId="0" fillId="5" borderId="0" xfId="0" applyFill="1" applyBorder="1" applyAlignment="1">
      <alignment/>
    </xf>
    <xf numFmtId="0" fontId="0" fillId="8" borderId="0" xfId="0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12" borderId="0" xfId="0" applyFont="1" applyFill="1" applyAlignment="1">
      <alignment/>
    </xf>
    <xf numFmtId="0" fontId="2" fillId="13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1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1" fillId="6" borderId="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179" fontId="0" fillId="0" borderId="14" xfId="0" applyNumberFormat="1" applyBorder="1" applyAlignment="1">
      <alignment/>
    </xf>
    <xf numFmtId="0" fontId="0" fillId="4" borderId="14" xfId="0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15" borderId="15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8" xfId="0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0" fillId="4" borderId="19" xfId="0" applyFill="1" applyBorder="1" applyAlignment="1">
      <alignment/>
    </xf>
    <xf numFmtId="177" fontId="6" fillId="0" borderId="19" xfId="0" applyNumberFormat="1" applyFont="1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21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22" xfId="0" applyFill="1" applyBorder="1" applyAlignment="1">
      <alignment/>
    </xf>
    <xf numFmtId="0" fontId="15" fillId="0" borderId="1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79" fontId="0" fillId="0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177" fontId="6" fillId="0" borderId="3" xfId="0" applyNumberFormat="1" applyFont="1" applyFill="1" applyBorder="1" applyAlignment="1">
      <alignment/>
    </xf>
    <xf numFmtId="0" fontId="0" fillId="6" borderId="3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2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Border="1" applyAlignment="1">
      <alignment/>
    </xf>
    <xf numFmtId="177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171450</xdr:rowOff>
    </xdr:from>
    <xdr:to>
      <xdr:col>11</xdr:col>
      <xdr:colOff>104775</xdr:colOff>
      <xdr:row>1</xdr:row>
      <xdr:rowOff>228600</xdr:rowOff>
    </xdr:to>
    <xdr:sp macro="[0]!SwapForm">
      <xdr:nvSpPr>
        <xdr:cNvPr id="1" name="AutoShape 5"/>
        <xdr:cNvSpPr>
          <a:spLocks/>
        </xdr:cNvSpPr>
      </xdr:nvSpPr>
      <xdr:spPr>
        <a:xfrm>
          <a:off x="3028950" y="171450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190500</xdr:colOff>
      <xdr:row>1</xdr:row>
      <xdr:rowOff>200025</xdr:rowOff>
    </xdr:to>
    <xdr:sp macro="[0]!Guide">
      <xdr:nvSpPr>
        <xdr:cNvPr id="2" name="Rectangle 7"/>
        <xdr:cNvSpPr>
          <a:spLocks/>
        </xdr:cNvSpPr>
      </xdr:nvSpPr>
      <xdr:spPr>
        <a:xfrm>
          <a:off x="133350" y="95250"/>
          <a:ext cx="5905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161925</xdr:rowOff>
    </xdr:from>
    <xdr:to>
      <xdr:col>11</xdr:col>
      <xdr:colOff>19050</xdr:colOff>
      <xdr:row>1</xdr:row>
      <xdr:rowOff>219075</xdr:rowOff>
    </xdr:to>
    <xdr:sp macro="[0]!SwapForm">
      <xdr:nvSpPr>
        <xdr:cNvPr id="1" name="AutoShape 5"/>
        <xdr:cNvSpPr>
          <a:spLocks/>
        </xdr:cNvSpPr>
      </xdr:nvSpPr>
      <xdr:spPr>
        <a:xfrm>
          <a:off x="2933700" y="161925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228600</xdr:colOff>
      <xdr:row>1</xdr:row>
      <xdr:rowOff>200025</xdr:rowOff>
    </xdr:to>
    <xdr:sp macro="[0]!Guide">
      <xdr:nvSpPr>
        <xdr:cNvPr id="2" name="Rectangle 6"/>
        <xdr:cNvSpPr>
          <a:spLocks/>
        </xdr:cNvSpPr>
      </xdr:nvSpPr>
      <xdr:spPr>
        <a:xfrm>
          <a:off x="133350" y="95250"/>
          <a:ext cx="6000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  <xdr:twoCellAnchor>
    <xdr:from>
      <xdr:col>9</xdr:col>
      <xdr:colOff>152400</xdr:colOff>
      <xdr:row>0</xdr:row>
      <xdr:rowOff>161925</xdr:rowOff>
    </xdr:from>
    <xdr:to>
      <xdr:col>11</xdr:col>
      <xdr:colOff>19050</xdr:colOff>
      <xdr:row>1</xdr:row>
      <xdr:rowOff>219075</xdr:rowOff>
    </xdr:to>
    <xdr:sp macro="[0]!SwapForm">
      <xdr:nvSpPr>
        <xdr:cNvPr id="3" name="AutoShape 7"/>
        <xdr:cNvSpPr>
          <a:spLocks/>
        </xdr:cNvSpPr>
      </xdr:nvSpPr>
      <xdr:spPr>
        <a:xfrm>
          <a:off x="2933700" y="161925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180975</xdr:colOff>
      <xdr:row>1</xdr:row>
      <xdr:rowOff>238125</xdr:rowOff>
    </xdr:to>
    <xdr:sp macro="[0]!SwapForm">
      <xdr:nvSpPr>
        <xdr:cNvPr id="1" name="AutoShape 8"/>
        <xdr:cNvSpPr>
          <a:spLocks/>
        </xdr:cNvSpPr>
      </xdr:nvSpPr>
      <xdr:spPr>
        <a:xfrm>
          <a:off x="3162300" y="180975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133350</xdr:colOff>
      <xdr:row>1</xdr:row>
      <xdr:rowOff>200025</xdr:rowOff>
    </xdr:to>
    <xdr:sp macro="[0]!Guide">
      <xdr:nvSpPr>
        <xdr:cNvPr id="2" name="Rectangle 9"/>
        <xdr:cNvSpPr>
          <a:spLocks/>
        </xdr:cNvSpPr>
      </xdr:nvSpPr>
      <xdr:spPr>
        <a:xfrm>
          <a:off x="133350" y="95250"/>
          <a:ext cx="5905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9525</xdr:rowOff>
    </xdr:from>
    <xdr:to>
      <xdr:col>11</xdr:col>
      <xdr:colOff>247650</xdr:colOff>
      <xdr:row>1</xdr:row>
      <xdr:rowOff>247650</xdr:rowOff>
    </xdr:to>
    <xdr:sp macro="[0]!SwapForm">
      <xdr:nvSpPr>
        <xdr:cNvPr id="1" name="AutoShape 11"/>
        <xdr:cNvSpPr>
          <a:spLocks/>
        </xdr:cNvSpPr>
      </xdr:nvSpPr>
      <xdr:spPr>
        <a:xfrm>
          <a:off x="3295650" y="190500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133350</xdr:colOff>
      <xdr:row>1</xdr:row>
      <xdr:rowOff>200025</xdr:rowOff>
    </xdr:to>
    <xdr:sp macro="[0]!Guide">
      <xdr:nvSpPr>
        <xdr:cNvPr id="2" name="Rectangle 12"/>
        <xdr:cNvSpPr>
          <a:spLocks/>
        </xdr:cNvSpPr>
      </xdr:nvSpPr>
      <xdr:spPr>
        <a:xfrm>
          <a:off x="133350" y="95250"/>
          <a:ext cx="5810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  <xdr:twoCellAnchor>
    <xdr:from>
      <xdr:col>10</xdr:col>
      <xdr:colOff>95250</xdr:colOff>
      <xdr:row>1</xdr:row>
      <xdr:rowOff>9525</xdr:rowOff>
    </xdr:from>
    <xdr:to>
      <xdr:col>11</xdr:col>
      <xdr:colOff>247650</xdr:colOff>
      <xdr:row>1</xdr:row>
      <xdr:rowOff>247650</xdr:rowOff>
    </xdr:to>
    <xdr:sp macro="[0]!SwapForm">
      <xdr:nvSpPr>
        <xdr:cNvPr id="3" name="AutoShape 13"/>
        <xdr:cNvSpPr>
          <a:spLocks/>
        </xdr:cNvSpPr>
      </xdr:nvSpPr>
      <xdr:spPr>
        <a:xfrm>
          <a:off x="3295650" y="190500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0</xdr:rowOff>
    </xdr:from>
    <xdr:to>
      <xdr:col>11</xdr:col>
      <xdr:colOff>276225</xdr:colOff>
      <xdr:row>1</xdr:row>
      <xdr:rowOff>238125</xdr:rowOff>
    </xdr:to>
    <xdr:sp macro="[0]!SwapForm">
      <xdr:nvSpPr>
        <xdr:cNvPr id="1" name="AutoShape 1"/>
        <xdr:cNvSpPr>
          <a:spLocks/>
        </xdr:cNvSpPr>
      </xdr:nvSpPr>
      <xdr:spPr>
        <a:xfrm>
          <a:off x="3114675" y="180975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133350</xdr:colOff>
      <xdr:row>1</xdr:row>
      <xdr:rowOff>200025</xdr:rowOff>
    </xdr:to>
    <xdr:sp macro="[0]!Guide">
      <xdr:nvSpPr>
        <xdr:cNvPr id="2" name="Rectangle 2"/>
        <xdr:cNvSpPr>
          <a:spLocks/>
        </xdr:cNvSpPr>
      </xdr:nvSpPr>
      <xdr:spPr>
        <a:xfrm>
          <a:off x="133350" y="95250"/>
          <a:ext cx="5905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161925</xdr:rowOff>
    </xdr:from>
    <xdr:to>
      <xdr:col>11</xdr:col>
      <xdr:colOff>0</xdr:colOff>
      <xdr:row>1</xdr:row>
      <xdr:rowOff>219075</xdr:rowOff>
    </xdr:to>
    <xdr:sp macro="[0]!SwapForm">
      <xdr:nvSpPr>
        <xdr:cNvPr id="1" name="AutoShape 2"/>
        <xdr:cNvSpPr>
          <a:spLocks/>
        </xdr:cNvSpPr>
      </xdr:nvSpPr>
      <xdr:spPr>
        <a:xfrm>
          <a:off x="2886075" y="161925"/>
          <a:ext cx="1171575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133350</xdr:colOff>
      <xdr:row>1</xdr:row>
      <xdr:rowOff>200025</xdr:rowOff>
    </xdr:to>
    <xdr:sp macro="[0]!Guide">
      <xdr:nvSpPr>
        <xdr:cNvPr id="2" name="Rectangle 3"/>
        <xdr:cNvSpPr>
          <a:spLocks/>
        </xdr:cNvSpPr>
      </xdr:nvSpPr>
      <xdr:spPr>
        <a:xfrm>
          <a:off x="133350" y="95250"/>
          <a:ext cx="5905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バージョン
アップガイド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56</xdr:row>
      <xdr:rowOff>0</xdr:rowOff>
    </xdr:from>
    <xdr:to>
      <xdr:col>4</xdr:col>
      <xdr:colOff>209550</xdr:colOff>
      <xdr:row>57</xdr:row>
      <xdr:rowOff>66675</xdr:rowOff>
    </xdr:to>
    <xdr:sp>
      <xdr:nvSpPr>
        <xdr:cNvPr id="1" name="AutoShape 6"/>
        <xdr:cNvSpPr>
          <a:spLocks/>
        </xdr:cNvSpPr>
      </xdr:nvSpPr>
      <xdr:spPr>
        <a:xfrm>
          <a:off x="1285875" y="9763125"/>
          <a:ext cx="1009650" cy="2381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スタメン変更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B48"/>
  <sheetViews>
    <sheetView workbookViewId="0" topLeftCell="A16">
      <selection activeCell="X30" sqref="X30"/>
    </sheetView>
  </sheetViews>
  <sheetFormatPr defaultColWidth="9.00390625" defaultRowHeight="13.5"/>
  <cols>
    <col min="1" max="1" width="3.375" style="0" customWidth="1"/>
    <col min="2" max="2" width="3.625" style="0" bestFit="1" customWidth="1"/>
    <col min="3" max="3" width="3.75390625" style="0" bestFit="1" customWidth="1"/>
    <col min="4" max="4" width="11.00390625" style="0" customWidth="1"/>
    <col min="5" max="5" width="3.00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3.75390625" style="0" customWidth="1"/>
    <col min="11" max="11" width="11.25390625" style="0" bestFit="1" customWidth="1"/>
    <col min="12" max="12" width="6.375" style="0" customWidth="1"/>
    <col min="13" max="13" width="3.00390625" style="0" customWidth="1"/>
    <col min="14" max="14" width="3.375" style="0" customWidth="1"/>
    <col min="15" max="15" width="3.375" style="0" bestFit="1" customWidth="1"/>
    <col min="16" max="16" width="4.625" style="0" customWidth="1"/>
    <col min="17" max="17" width="3.375" style="0" bestFit="1" customWidth="1"/>
    <col min="18" max="18" width="4.125" style="0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375" style="0" customWidth="1"/>
    <col min="25" max="25" width="3.375" style="0" bestFit="1" customWidth="1"/>
    <col min="26" max="26" width="5.50390625" style="0" bestFit="1" customWidth="1"/>
    <col min="27" max="27" width="3.00390625" style="0" bestFit="1" customWidth="1"/>
    <col min="28" max="28" width="4.75390625" style="0" customWidth="1"/>
  </cols>
  <sheetData>
    <row r="1" spans="4:28" ht="14.25" thickBot="1">
      <c r="D1" s="15" t="s">
        <v>0</v>
      </c>
      <c r="E1" s="16" t="s">
        <v>205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225</v>
      </c>
      <c r="Q1" s="35"/>
      <c r="R1" s="36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41"/>
      <c r="O2" s="72" t="s">
        <v>208</v>
      </c>
      <c r="P2" s="4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35</v>
      </c>
      <c r="N3" s="41"/>
      <c r="O3" s="72"/>
      <c r="P3" s="101" t="s">
        <v>206</v>
      </c>
      <c r="Q3" s="34"/>
      <c r="R3" s="34"/>
      <c r="S3" s="34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v>0</v>
      </c>
      <c r="K4" s="106" t="s">
        <v>146</v>
      </c>
      <c r="M4" s="41" t="s">
        <v>31</v>
      </c>
      <c r="N4" s="41"/>
      <c r="O4" s="73"/>
      <c r="P4" s="73"/>
      <c r="Q4" s="1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148" customFormat="1" ht="14.25" thickBot="1">
      <c r="C5" s="148" t="s">
        <v>32</v>
      </c>
      <c r="E5" s="146"/>
      <c r="F5" s="147"/>
      <c r="G5" s="146"/>
      <c r="H5" s="146"/>
      <c r="I5" s="146"/>
      <c r="K5" s="151" t="s">
        <v>22</v>
      </c>
      <c r="L5" s="148" t="s">
        <v>13</v>
      </c>
      <c r="T5" s="148" t="s">
        <v>18</v>
      </c>
      <c r="V5" s="148" t="s">
        <v>9</v>
      </c>
      <c r="X5" s="148" t="s">
        <v>160</v>
      </c>
      <c r="Y5" s="148" t="s">
        <v>63</v>
      </c>
    </row>
    <row r="6" spans="1:25" s="149" customFormat="1" ht="14.25" thickTop="1">
      <c r="A6" s="160"/>
      <c r="C6" s="149">
        <f aca="true" ca="1" t="shared" si="0" ref="C6:C16">CELL("row",C6)-5</f>
        <v>1</v>
      </c>
      <c r="D6" s="160" t="s">
        <v>206</v>
      </c>
      <c r="E6" s="149" t="s">
        <v>10</v>
      </c>
      <c r="F6" s="149">
        <v>5</v>
      </c>
      <c r="G6" s="149" t="s">
        <v>11</v>
      </c>
      <c r="H6" s="149">
        <v>5</v>
      </c>
      <c r="I6" s="149" t="s">
        <v>12</v>
      </c>
      <c r="J6" s="161">
        <v>2.5</v>
      </c>
      <c r="K6" s="162"/>
      <c r="L6" s="163" t="e">
        <f>T6/V6</f>
        <v>#DIV/0!</v>
      </c>
      <c r="M6" s="149" t="s">
        <v>14</v>
      </c>
      <c r="O6" s="149" t="s">
        <v>17</v>
      </c>
      <c r="Q6" s="149" t="s">
        <v>33</v>
      </c>
      <c r="U6" s="149" t="str">
        <f>"/"</f>
        <v>/</v>
      </c>
      <c r="X6" s="164">
        <v>4</v>
      </c>
      <c r="Y6" s="188"/>
    </row>
    <row r="7" spans="3:25" s="1" customFormat="1" ht="13.5">
      <c r="C7" s="1">
        <f ca="1" t="shared" si="0"/>
        <v>2</v>
      </c>
      <c r="D7" s="3" t="s">
        <v>207</v>
      </c>
      <c r="E7" s="1" t="s">
        <v>10</v>
      </c>
      <c r="F7" s="1">
        <v>6</v>
      </c>
      <c r="G7" s="1" t="s">
        <v>11</v>
      </c>
      <c r="H7" s="1">
        <v>2</v>
      </c>
      <c r="I7" s="1" t="s">
        <v>12</v>
      </c>
      <c r="J7" s="127">
        <v>2.5</v>
      </c>
      <c r="K7" s="100"/>
      <c r="L7" s="125" t="e">
        <f>T7/V7</f>
        <v>#DIV/0!</v>
      </c>
      <c r="M7" s="1" t="s">
        <v>14</v>
      </c>
      <c r="O7" s="1" t="s">
        <v>17</v>
      </c>
      <c r="Q7" s="1" t="s">
        <v>33</v>
      </c>
      <c r="U7" s="1" t="str">
        <f aca="true" t="shared" si="1" ref="U7:U39">"/"</f>
        <v>/</v>
      </c>
      <c r="X7" s="26">
        <v>5</v>
      </c>
      <c r="Y7" s="189"/>
    </row>
    <row r="8" spans="3:25" s="1" customFormat="1" ht="13.5">
      <c r="C8" s="1">
        <f ca="1" t="shared" si="0"/>
        <v>3</v>
      </c>
      <c r="D8" s="35" t="s">
        <v>209</v>
      </c>
      <c r="E8" s="1" t="s">
        <v>10</v>
      </c>
      <c r="F8" s="1">
        <v>5</v>
      </c>
      <c r="G8" s="1" t="s">
        <v>11</v>
      </c>
      <c r="H8" s="1">
        <v>6</v>
      </c>
      <c r="I8" s="1" t="s">
        <v>12</v>
      </c>
      <c r="J8" s="127">
        <v>2.5</v>
      </c>
      <c r="K8" s="100"/>
      <c r="L8" s="125" t="e">
        <f aca="true" t="shared" si="2" ref="L8:L19">T8/V8</f>
        <v>#DIV/0!</v>
      </c>
      <c r="M8" s="1" t="s">
        <v>14</v>
      </c>
      <c r="O8" s="1" t="s">
        <v>17</v>
      </c>
      <c r="Q8" s="1" t="s">
        <v>33</v>
      </c>
      <c r="U8" s="1" t="str">
        <f t="shared" si="1"/>
        <v>/</v>
      </c>
      <c r="X8" s="26">
        <v>5</v>
      </c>
      <c r="Y8" s="189"/>
    </row>
    <row r="9" spans="3:26" s="1" customFormat="1" ht="13.5">
      <c r="C9" s="1">
        <f ca="1" t="shared" si="0"/>
        <v>4</v>
      </c>
      <c r="D9" s="35" t="s">
        <v>200</v>
      </c>
      <c r="E9" s="1" t="s">
        <v>10</v>
      </c>
      <c r="F9" s="1">
        <v>5</v>
      </c>
      <c r="G9" s="1" t="s">
        <v>11</v>
      </c>
      <c r="H9" s="1">
        <v>6</v>
      </c>
      <c r="I9" s="1" t="s">
        <v>12</v>
      </c>
      <c r="J9" s="127">
        <v>1</v>
      </c>
      <c r="K9" s="100"/>
      <c r="L9" s="125" t="e">
        <f t="shared" si="2"/>
        <v>#DIV/0!</v>
      </c>
      <c r="M9" s="1" t="s">
        <v>14</v>
      </c>
      <c r="O9" s="1" t="s">
        <v>17</v>
      </c>
      <c r="Q9" s="1" t="s">
        <v>33</v>
      </c>
      <c r="U9" s="1" t="str">
        <f t="shared" si="1"/>
        <v>/</v>
      </c>
      <c r="X9" s="26">
        <v>3</v>
      </c>
      <c r="Y9" s="189"/>
      <c r="Z9" s="154"/>
    </row>
    <row r="10" spans="3:25" s="1" customFormat="1" ht="13.5">
      <c r="C10" s="1">
        <f ca="1">CELL("row",C10)-5</f>
        <v>5</v>
      </c>
      <c r="D10" s="3" t="s">
        <v>210</v>
      </c>
      <c r="E10" s="1" t="s">
        <v>10</v>
      </c>
      <c r="F10" s="1">
        <v>3</v>
      </c>
      <c r="G10" s="1" t="s">
        <v>11</v>
      </c>
      <c r="H10" s="1">
        <v>6</v>
      </c>
      <c r="I10" s="1" t="s">
        <v>12</v>
      </c>
      <c r="J10" s="127">
        <v>1</v>
      </c>
      <c r="K10" s="100"/>
      <c r="L10" s="125" t="e">
        <f>T10/V10</f>
        <v>#DIV/0!</v>
      </c>
      <c r="M10" s="1" t="s">
        <v>14</v>
      </c>
      <c r="O10" s="1" t="s">
        <v>17</v>
      </c>
      <c r="Q10" s="1" t="s">
        <v>33</v>
      </c>
      <c r="U10" s="1" t="str">
        <f t="shared" si="1"/>
        <v>/</v>
      </c>
      <c r="X10" s="26">
        <v>2</v>
      </c>
      <c r="Y10" s="189"/>
    </row>
    <row r="11" spans="3:25" s="1" customFormat="1" ht="13.5">
      <c r="C11" s="1">
        <f ca="1">CELL("row",C11)-5</f>
        <v>6</v>
      </c>
      <c r="D11" s="3" t="s">
        <v>213</v>
      </c>
      <c r="E11" s="1" t="s">
        <v>10</v>
      </c>
      <c r="F11" s="1">
        <v>3</v>
      </c>
      <c r="G11" s="1" t="s">
        <v>11</v>
      </c>
      <c r="H11" s="1">
        <v>2</v>
      </c>
      <c r="I11" s="1" t="s">
        <v>12</v>
      </c>
      <c r="J11" s="127">
        <v>1</v>
      </c>
      <c r="K11" s="100"/>
      <c r="L11" s="125" t="e">
        <f>T11/V11</f>
        <v>#DIV/0!</v>
      </c>
      <c r="M11" s="1" t="s">
        <v>14</v>
      </c>
      <c r="O11" s="1" t="s">
        <v>17</v>
      </c>
      <c r="Q11" s="1" t="s">
        <v>33</v>
      </c>
      <c r="U11" s="1" t="str">
        <f t="shared" si="1"/>
        <v>/</v>
      </c>
      <c r="X11" s="175">
        <v>3</v>
      </c>
      <c r="Y11" s="189"/>
    </row>
    <row r="12" spans="3:25" s="1" customFormat="1" ht="13.5">
      <c r="C12" s="1">
        <f ca="1">CELL("row",C12)-5</f>
        <v>7</v>
      </c>
      <c r="D12" s="35" t="s">
        <v>212</v>
      </c>
      <c r="E12" s="1" t="s">
        <v>10</v>
      </c>
      <c r="F12" s="1">
        <v>2</v>
      </c>
      <c r="G12" s="1" t="s">
        <v>11</v>
      </c>
      <c r="H12" s="26">
        <v>3</v>
      </c>
      <c r="I12" s="1" t="s">
        <v>12</v>
      </c>
      <c r="J12" s="127">
        <v>1</v>
      </c>
      <c r="K12" s="100"/>
      <c r="L12" s="125" t="e">
        <f>T12/V12</f>
        <v>#DIV/0!</v>
      </c>
      <c r="M12" s="1" t="s">
        <v>14</v>
      </c>
      <c r="O12" s="1" t="s">
        <v>17</v>
      </c>
      <c r="Q12" s="1" t="s">
        <v>33</v>
      </c>
      <c r="U12" s="1" t="str">
        <f t="shared" si="1"/>
        <v>/</v>
      </c>
      <c r="X12" s="26">
        <v>4</v>
      </c>
      <c r="Y12" s="189"/>
    </row>
    <row r="13" spans="1:25" s="2" customFormat="1" ht="14.25" thickBot="1">
      <c r="A13" s="145"/>
      <c r="C13" s="2">
        <f ca="1">CELL("row",C13)-5</f>
        <v>8</v>
      </c>
      <c r="D13" s="166" t="s">
        <v>214</v>
      </c>
      <c r="E13" s="2" t="s">
        <v>10</v>
      </c>
      <c r="F13" s="43">
        <v>3</v>
      </c>
      <c r="G13" s="2" t="s">
        <v>11</v>
      </c>
      <c r="H13" s="43">
        <v>1</v>
      </c>
      <c r="I13" s="2" t="s">
        <v>12</v>
      </c>
      <c r="J13" s="49">
        <v>2</v>
      </c>
      <c r="K13" s="23"/>
      <c r="L13" s="46" t="e">
        <f>T13/V13</f>
        <v>#DIV/0!</v>
      </c>
      <c r="M13" s="2" t="s">
        <v>14</v>
      </c>
      <c r="N13" s="43"/>
      <c r="O13" s="2" t="s">
        <v>17</v>
      </c>
      <c r="P13" s="43"/>
      <c r="Q13" s="2" t="s">
        <v>33</v>
      </c>
      <c r="T13" s="43"/>
      <c r="U13" s="2" t="str">
        <f t="shared" si="1"/>
        <v>/</v>
      </c>
      <c r="V13" s="43"/>
      <c r="X13" s="43">
        <v>6</v>
      </c>
      <c r="Y13" s="190"/>
    </row>
    <row r="14" spans="3:25" s="1" customFormat="1" ht="13.5">
      <c r="C14" s="1">
        <f ca="1">CELL("row",C14)-5</f>
        <v>9</v>
      </c>
      <c r="D14" s="3" t="s">
        <v>211</v>
      </c>
      <c r="E14" s="1" t="s">
        <v>10</v>
      </c>
      <c r="F14" s="1">
        <v>3</v>
      </c>
      <c r="G14" s="1" t="s">
        <v>11</v>
      </c>
      <c r="H14" s="26">
        <v>2</v>
      </c>
      <c r="I14" s="1" t="s">
        <v>12</v>
      </c>
      <c r="J14" s="127">
        <v>1.5</v>
      </c>
      <c r="K14" s="100"/>
      <c r="L14" s="125" t="e">
        <f>T14/V14</f>
        <v>#DIV/0!</v>
      </c>
      <c r="M14" s="1" t="s">
        <v>14</v>
      </c>
      <c r="O14" s="1" t="s">
        <v>17</v>
      </c>
      <c r="Q14" s="1" t="s">
        <v>33</v>
      </c>
      <c r="U14" s="1" t="str">
        <f t="shared" si="1"/>
        <v>/</v>
      </c>
      <c r="X14" s="26">
        <v>3</v>
      </c>
      <c r="Y14" s="189"/>
    </row>
    <row r="15" spans="1:25" s="1" customFormat="1" ht="13.5">
      <c r="A15" s="35"/>
      <c r="C15" s="1">
        <f ca="1" t="shared" si="0"/>
        <v>10</v>
      </c>
      <c r="D15" s="3" t="s">
        <v>215</v>
      </c>
      <c r="E15" s="1" t="s">
        <v>10</v>
      </c>
      <c r="F15" s="26">
        <v>2</v>
      </c>
      <c r="G15" s="1" t="s">
        <v>11</v>
      </c>
      <c r="H15" s="26">
        <v>1</v>
      </c>
      <c r="I15" s="1" t="s">
        <v>12</v>
      </c>
      <c r="J15" s="44">
        <v>1.5</v>
      </c>
      <c r="K15" s="100"/>
      <c r="L15" s="125" t="e">
        <f t="shared" si="2"/>
        <v>#DIV/0!</v>
      </c>
      <c r="M15" s="1" t="s">
        <v>14</v>
      </c>
      <c r="N15" s="26"/>
      <c r="O15" s="1" t="s">
        <v>17</v>
      </c>
      <c r="P15" s="26"/>
      <c r="Q15" s="1" t="s">
        <v>33</v>
      </c>
      <c r="T15" s="26"/>
      <c r="U15" s="1" t="str">
        <f t="shared" si="1"/>
        <v>/</v>
      </c>
      <c r="V15" s="26"/>
      <c r="X15" s="26">
        <v>3</v>
      </c>
      <c r="Y15" s="189"/>
    </row>
    <row r="16" spans="1:25" s="2" customFormat="1" ht="14.25" thickBot="1">
      <c r="A16" s="145"/>
      <c r="C16" s="2">
        <f ca="1" t="shared" si="0"/>
        <v>11</v>
      </c>
      <c r="D16" s="166" t="s">
        <v>216</v>
      </c>
      <c r="E16" s="2" t="s">
        <v>10</v>
      </c>
      <c r="F16" s="2">
        <v>3</v>
      </c>
      <c r="G16" s="2" t="s">
        <v>11</v>
      </c>
      <c r="H16" s="2">
        <v>3</v>
      </c>
      <c r="I16" s="2" t="s">
        <v>12</v>
      </c>
      <c r="J16" s="49">
        <v>1</v>
      </c>
      <c r="K16" s="23"/>
      <c r="L16" s="46" t="e">
        <f t="shared" si="2"/>
        <v>#DIV/0!</v>
      </c>
      <c r="M16" s="2" t="s">
        <v>14</v>
      </c>
      <c r="O16" s="2" t="s">
        <v>17</v>
      </c>
      <c r="Q16" s="2" t="s">
        <v>33</v>
      </c>
      <c r="U16" s="2" t="str">
        <f t="shared" si="1"/>
        <v>/</v>
      </c>
      <c r="X16" s="43">
        <v>2</v>
      </c>
      <c r="Y16" s="190"/>
    </row>
    <row r="17" spans="1:25" s="108" customFormat="1" ht="13.5">
      <c r="A17" s="192" t="s">
        <v>185</v>
      </c>
      <c r="D17" s="193" t="str">
        <f>D22</f>
        <v>渡辺久信</v>
      </c>
      <c r="E17" s="108" t="s">
        <v>10</v>
      </c>
      <c r="F17" s="194">
        <v>1</v>
      </c>
      <c r="G17" s="108" t="s">
        <v>11</v>
      </c>
      <c r="H17" s="108">
        <v>1</v>
      </c>
      <c r="I17" s="108" t="s">
        <v>12</v>
      </c>
      <c r="J17" s="195">
        <v>1</v>
      </c>
      <c r="K17" s="196"/>
      <c r="L17" s="197" t="e">
        <f t="shared" si="2"/>
        <v>#DIV/0!</v>
      </c>
      <c r="M17" s="108" t="s">
        <v>14</v>
      </c>
      <c r="O17" s="108" t="s">
        <v>17</v>
      </c>
      <c r="Q17" s="108" t="s">
        <v>33</v>
      </c>
      <c r="T17" s="194"/>
      <c r="U17" s="108" t="str">
        <f t="shared" si="1"/>
        <v>/</v>
      </c>
      <c r="V17" s="194"/>
      <c r="X17" s="198"/>
      <c r="Y17" s="199"/>
    </row>
    <row r="18" spans="1:25" s="1" customFormat="1" ht="13.5">
      <c r="A18" s="35" t="s">
        <v>185</v>
      </c>
      <c r="D18" s="167" t="str">
        <f>D23</f>
        <v>郭泰源</v>
      </c>
      <c r="E18" s="1" t="s">
        <v>10</v>
      </c>
      <c r="F18" s="26">
        <v>1</v>
      </c>
      <c r="G18" s="1" t="s">
        <v>11</v>
      </c>
      <c r="H18" s="1">
        <v>1</v>
      </c>
      <c r="I18" s="1" t="s">
        <v>12</v>
      </c>
      <c r="J18" s="44">
        <v>1</v>
      </c>
      <c r="K18" s="100"/>
      <c r="L18" s="125" t="e">
        <f t="shared" si="2"/>
        <v>#DIV/0!</v>
      </c>
      <c r="M18" s="1" t="s">
        <v>14</v>
      </c>
      <c r="O18" s="1" t="s">
        <v>17</v>
      </c>
      <c r="Q18" s="1" t="s">
        <v>33</v>
      </c>
      <c r="T18" s="26"/>
      <c r="U18" s="1" t="str">
        <f t="shared" si="1"/>
        <v>/</v>
      </c>
      <c r="V18" s="26"/>
      <c r="X18" s="126"/>
      <c r="Y18" s="189"/>
    </row>
    <row r="19" spans="1:26" s="1" customFormat="1" ht="13.5">
      <c r="A19" s="35" t="s">
        <v>185</v>
      </c>
      <c r="D19" s="167" t="str">
        <f>D24</f>
        <v>工藤公康</v>
      </c>
      <c r="E19" s="1" t="s">
        <v>10</v>
      </c>
      <c r="F19" s="26">
        <v>1</v>
      </c>
      <c r="G19" s="1" t="s">
        <v>11</v>
      </c>
      <c r="H19" s="1">
        <v>1</v>
      </c>
      <c r="I19" s="1" t="s">
        <v>12</v>
      </c>
      <c r="J19" s="44">
        <v>1</v>
      </c>
      <c r="K19" s="100"/>
      <c r="L19" s="125" t="e">
        <f t="shared" si="2"/>
        <v>#DIV/0!</v>
      </c>
      <c r="M19" s="1" t="s">
        <v>14</v>
      </c>
      <c r="O19" s="1" t="s">
        <v>17</v>
      </c>
      <c r="Q19" s="1" t="s">
        <v>33</v>
      </c>
      <c r="T19" s="26"/>
      <c r="U19" s="1" t="str">
        <f t="shared" si="1"/>
        <v>/</v>
      </c>
      <c r="V19" s="26"/>
      <c r="X19" s="126"/>
      <c r="Y19" s="189"/>
      <c r="Z19" s="26"/>
    </row>
    <row r="20" spans="1:25" s="1" customFormat="1" ht="13.5">
      <c r="A20" s="1" t="s">
        <v>185</v>
      </c>
      <c r="D20" s="167" t="str">
        <f>D25</f>
        <v>小田真也</v>
      </c>
      <c r="E20" s="1" t="s">
        <v>10</v>
      </c>
      <c r="F20" s="1">
        <v>1</v>
      </c>
      <c r="G20" s="1" t="s">
        <v>11</v>
      </c>
      <c r="H20" s="1">
        <v>1</v>
      </c>
      <c r="I20" s="1" t="s">
        <v>12</v>
      </c>
      <c r="J20" s="127">
        <v>1</v>
      </c>
      <c r="K20" s="100"/>
      <c r="L20" s="125" t="e">
        <f>T20/V20</f>
        <v>#DIV/0!</v>
      </c>
      <c r="M20" s="1" t="s">
        <v>14</v>
      </c>
      <c r="O20" s="1" t="s">
        <v>17</v>
      </c>
      <c r="Q20" s="1" t="s">
        <v>33</v>
      </c>
      <c r="S20">
        <f>SUM(G25:G40)+SUM(G48:G55)</f>
        <v>0</v>
      </c>
      <c r="U20" s="1" t="str">
        <f t="shared" si="1"/>
        <v>/</v>
      </c>
      <c r="X20" s="126"/>
      <c r="Y20" s="100"/>
    </row>
    <row r="21" spans="1:25" s="30" customFormat="1" ht="14.25" thickBot="1">
      <c r="A21" s="148" t="s">
        <v>185</v>
      </c>
      <c r="D21" s="168" t="str">
        <f>D26</f>
        <v>山根和夫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45">
        <v>1</v>
      </c>
      <c r="K21" s="100"/>
      <c r="L21" s="125" t="e">
        <f>T21/V21</f>
        <v>#DIV/0!</v>
      </c>
      <c r="M21" s="1" t="s">
        <v>14</v>
      </c>
      <c r="N21" s="1"/>
      <c r="O21" s="1" t="s">
        <v>17</v>
      </c>
      <c r="P21" s="1"/>
      <c r="Q21" s="1" t="s">
        <v>33</v>
      </c>
      <c r="R21" s="1"/>
      <c r="S21">
        <f>SUM(E25:E40)+SUM(E48:E55)</f>
        <v>0</v>
      </c>
      <c r="U21" s="30" t="str">
        <f t="shared" si="1"/>
        <v>/</v>
      </c>
      <c r="X21" s="39"/>
      <c r="Y21" s="200"/>
    </row>
    <row r="22" spans="1:25" s="1" customFormat="1" ht="14.25" thickTop="1">
      <c r="A22" s="35"/>
      <c r="C22" s="1" t="s">
        <v>2</v>
      </c>
      <c r="D22" s="35" t="s">
        <v>217</v>
      </c>
      <c r="E22" s="26" t="s">
        <v>34</v>
      </c>
      <c r="F22" s="26">
        <v>-3</v>
      </c>
      <c r="G22" s="26" t="s">
        <v>23</v>
      </c>
      <c r="H22" s="100"/>
      <c r="I22" s="29" t="s">
        <v>28</v>
      </c>
      <c r="J22" s="1">
        <v>10</v>
      </c>
      <c r="K22" s="100"/>
      <c r="L22" s="136" t="e">
        <f>T22/V22*7</f>
        <v>#DIV/0!</v>
      </c>
      <c r="M22" s="26" t="s">
        <v>154</v>
      </c>
      <c r="O22" s="26" t="s">
        <v>155</v>
      </c>
      <c r="S22">
        <f>SUM(I25:I40)+SUM(I48:I55)</f>
        <v>0</v>
      </c>
      <c r="T22" s="26"/>
      <c r="U22" s="1" t="str">
        <f t="shared" si="1"/>
        <v>/</v>
      </c>
      <c r="V22" s="26"/>
      <c r="X22" s="100"/>
      <c r="Y22" s="100"/>
    </row>
    <row r="23" spans="1:25" s="1" customFormat="1" ht="13.5">
      <c r="A23" s="35"/>
      <c r="D23" s="35" t="s">
        <v>218</v>
      </c>
      <c r="E23" s="26" t="s">
        <v>34</v>
      </c>
      <c r="F23" s="1">
        <v>6</v>
      </c>
      <c r="G23" s="26" t="s">
        <v>23</v>
      </c>
      <c r="H23" s="100"/>
      <c r="I23" s="29" t="s">
        <v>28</v>
      </c>
      <c r="J23" s="1">
        <v>20</v>
      </c>
      <c r="K23" s="100"/>
      <c r="L23" s="136" t="e">
        <f>T23/V23*7</f>
        <v>#DIV/0!</v>
      </c>
      <c r="M23" s="26" t="s">
        <v>154</v>
      </c>
      <c r="O23" s="26" t="s">
        <v>155</v>
      </c>
      <c r="S23">
        <f>(M62-K62)/2</f>
        <v>0</v>
      </c>
      <c r="T23" s="26"/>
      <c r="U23" s="1" t="str">
        <f t="shared" si="1"/>
        <v>/</v>
      </c>
      <c r="V23" s="26"/>
      <c r="X23" s="100"/>
      <c r="Y23" s="100"/>
    </row>
    <row r="24" spans="1:25" s="1" customFormat="1" ht="13.5">
      <c r="A24" s="35"/>
      <c r="D24" s="35" t="s">
        <v>201</v>
      </c>
      <c r="E24" s="26" t="s">
        <v>34</v>
      </c>
      <c r="F24" s="1">
        <v>3</v>
      </c>
      <c r="G24" s="26" t="s">
        <v>23</v>
      </c>
      <c r="H24" s="100"/>
      <c r="I24" s="29" t="s">
        <v>28</v>
      </c>
      <c r="J24" s="1">
        <v>20</v>
      </c>
      <c r="K24" s="100"/>
      <c r="L24" s="136" t="e">
        <f>T24/V24*7</f>
        <v>#DIV/0!</v>
      </c>
      <c r="M24" s="26" t="s">
        <v>154</v>
      </c>
      <c r="O24" s="26" t="s">
        <v>155</v>
      </c>
      <c r="T24" s="26"/>
      <c r="U24" s="1" t="str">
        <f t="shared" si="1"/>
        <v>/</v>
      </c>
      <c r="V24" s="26"/>
      <c r="X24" s="100"/>
      <c r="Y24" s="100"/>
    </row>
    <row r="25" spans="1:25" s="1" customFormat="1" ht="13.5">
      <c r="A25" s="26"/>
      <c r="B25" s="26"/>
      <c r="C25" s="1">
        <v>3</v>
      </c>
      <c r="D25" s="35" t="s">
        <v>360</v>
      </c>
      <c r="E25" s="26" t="s">
        <v>34</v>
      </c>
      <c r="F25" s="1">
        <v>4</v>
      </c>
      <c r="G25" s="26" t="s">
        <v>23</v>
      </c>
      <c r="H25" s="126"/>
      <c r="I25" s="29" t="s">
        <v>28</v>
      </c>
      <c r="J25" s="1">
        <v>10</v>
      </c>
      <c r="K25" s="100"/>
      <c r="L25" s="136" t="e">
        <f>T25/V25*7</f>
        <v>#DIV/0!</v>
      </c>
      <c r="M25" s="26" t="s">
        <v>154</v>
      </c>
      <c r="O25" s="26" t="s">
        <v>155</v>
      </c>
      <c r="T25" s="26"/>
      <c r="U25" s="1" t="str">
        <f t="shared" si="1"/>
        <v>/</v>
      </c>
      <c r="V25" s="26"/>
      <c r="X25" s="126"/>
      <c r="Y25" s="126"/>
    </row>
    <row r="26" spans="1:25" s="1" customFormat="1" ht="13.5">
      <c r="A26" s="35"/>
      <c r="C26" s="1" t="s">
        <v>3</v>
      </c>
      <c r="D26" s="35" t="s">
        <v>219</v>
      </c>
      <c r="E26" s="26" t="s">
        <v>34</v>
      </c>
      <c r="F26" s="1">
        <v>5</v>
      </c>
      <c r="G26" s="26" t="s">
        <v>23</v>
      </c>
      <c r="H26" s="100"/>
      <c r="I26" s="29" t="s">
        <v>28</v>
      </c>
      <c r="J26" s="1">
        <v>10</v>
      </c>
      <c r="K26" s="100"/>
      <c r="L26" s="136" t="e">
        <f>T26/V26*7</f>
        <v>#DIV/0!</v>
      </c>
      <c r="M26" s="26" t="s">
        <v>154</v>
      </c>
      <c r="O26" s="26" t="s">
        <v>155</v>
      </c>
      <c r="T26" s="26"/>
      <c r="U26" s="1" t="str">
        <f t="shared" si="1"/>
        <v>/</v>
      </c>
      <c r="V26" s="26"/>
      <c r="X26" s="100"/>
      <c r="Y26" s="100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148" customFormat="1" ht="14.25" thickBot="1">
      <c r="A28" s="153" t="s">
        <v>183</v>
      </c>
      <c r="C28" s="148" t="s">
        <v>184</v>
      </c>
      <c r="E28" s="146"/>
      <c r="F28" s="147"/>
      <c r="G28" s="146"/>
      <c r="H28" s="146"/>
      <c r="I28" s="146"/>
      <c r="K28" s="151" t="s">
        <v>22</v>
      </c>
      <c r="L28" s="148" t="s">
        <v>13</v>
      </c>
      <c r="T28" s="148" t="s">
        <v>18</v>
      </c>
      <c r="V28" s="148" t="s">
        <v>9</v>
      </c>
      <c r="X28" s="148" t="s">
        <v>160</v>
      </c>
      <c r="Y28" s="148" t="s">
        <v>63</v>
      </c>
    </row>
    <row r="29" spans="1:25" s="149" customFormat="1" ht="14.25" thickTop="1">
      <c r="A29" s="164"/>
      <c r="B29" s="164"/>
      <c r="C29" s="149">
        <f ca="1">CELL("row",C29)-5</f>
        <v>24</v>
      </c>
      <c r="D29" s="160" t="s">
        <v>220</v>
      </c>
      <c r="E29" s="149" t="s">
        <v>10</v>
      </c>
      <c r="F29" s="164">
        <v>1</v>
      </c>
      <c r="G29" s="149" t="s">
        <v>11</v>
      </c>
      <c r="H29" s="164">
        <v>1</v>
      </c>
      <c r="I29" s="149" t="s">
        <v>12</v>
      </c>
      <c r="J29" s="169">
        <v>1.5</v>
      </c>
      <c r="K29" s="162"/>
      <c r="L29" s="163" t="e">
        <f aca="true" t="shared" si="3" ref="L29:L35">T29/V29</f>
        <v>#DIV/0!</v>
      </c>
      <c r="M29" s="149" t="s">
        <v>14</v>
      </c>
      <c r="N29" s="164"/>
      <c r="O29" s="149" t="s">
        <v>17</v>
      </c>
      <c r="P29" s="164"/>
      <c r="Q29" s="149" t="s">
        <v>33</v>
      </c>
      <c r="T29" s="164"/>
      <c r="U29" s="149" t="str">
        <f t="shared" si="1"/>
        <v>/</v>
      </c>
      <c r="V29" s="164"/>
      <c r="X29" s="164">
        <v>4</v>
      </c>
      <c r="Y29" s="162"/>
    </row>
    <row r="30" spans="1:25" s="1" customFormat="1" ht="13.5">
      <c r="A30" s="26"/>
      <c r="B30" s="26"/>
      <c r="C30" s="1">
        <f ca="1">CELL("row",C30)-5</f>
        <v>25</v>
      </c>
      <c r="D30" s="35" t="s">
        <v>221</v>
      </c>
      <c r="E30" s="1" t="s">
        <v>10</v>
      </c>
      <c r="F30" s="1">
        <v>2</v>
      </c>
      <c r="G30" s="1" t="s">
        <v>11</v>
      </c>
      <c r="H30" s="1">
        <v>1</v>
      </c>
      <c r="I30" s="1" t="s">
        <v>12</v>
      </c>
      <c r="J30" s="44">
        <v>1</v>
      </c>
      <c r="K30" s="100"/>
      <c r="L30" s="125" t="e">
        <f t="shared" si="3"/>
        <v>#DIV/0!</v>
      </c>
      <c r="M30" s="1" t="s">
        <v>14</v>
      </c>
      <c r="O30" s="1" t="s">
        <v>17</v>
      </c>
      <c r="Q30" s="1" t="s">
        <v>33</v>
      </c>
      <c r="U30" s="1" t="str">
        <f t="shared" si="1"/>
        <v>/</v>
      </c>
      <c r="X30" s="26">
        <v>3</v>
      </c>
      <c r="Y30" s="100"/>
    </row>
    <row r="31" spans="1:25" s="1" customFormat="1" ht="13.5">
      <c r="A31" s="26"/>
      <c r="B31" s="26"/>
      <c r="C31" s="1">
        <f ca="1">CELL("row",C31)-5</f>
        <v>26</v>
      </c>
      <c r="D31" s="35" t="s">
        <v>222</v>
      </c>
      <c r="E31" s="1" t="s">
        <v>10</v>
      </c>
      <c r="F31" s="26">
        <v>1</v>
      </c>
      <c r="G31" s="1" t="s">
        <v>11</v>
      </c>
      <c r="H31" s="26">
        <v>2</v>
      </c>
      <c r="I31" s="1" t="s">
        <v>12</v>
      </c>
      <c r="J31" s="44">
        <v>1.5</v>
      </c>
      <c r="K31" s="100"/>
      <c r="L31" s="125" t="e">
        <f t="shared" si="3"/>
        <v>#DIV/0!</v>
      </c>
      <c r="M31" s="1" t="s">
        <v>14</v>
      </c>
      <c r="N31" s="26"/>
      <c r="O31" s="1" t="s">
        <v>17</v>
      </c>
      <c r="P31" s="26"/>
      <c r="Q31" s="1" t="s">
        <v>33</v>
      </c>
      <c r="T31" s="26"/>
      <c r="U31" s="1" t="str">
        <f t="shared" si="1"/>
        <v>/</v>
      </c>
      <c r="V31" s="26"/>
      <c r="X31" s="26">
        <v>3</v>
      </c>
      <c r="Y31" s="100"/>
    </row>
    <row r="32" spans="1:25" s="1" customFormat="1" ht="13.5">
      <c r="A32" s="26"/>
      <c r="B32" s="26"/>
      <c r="C32" s="1">
        <f ca="1">CELL("row",C32)-5</f>
        <v>27</v>
      </c>
      <c r="D32" s="35" t="s">
        <v>223</v>
      </c>
      <c r="E32" s="1" t="s">
        <v>10</v>
      </c>
      <c r="F32" s="26">
        <v>1</v>
      </c>
      <c r="G32" s="1" t="s">
        <v>11</v>
      </c>
      <c r="H32" s="26">
        <v>1</v>
      </c>
      <c r="I32" s="1" t="s">
        <v>12</v>
      </c>
      <c r="J32" s="44">
        <v>2</v>
      </c>
      <c r="K32" s="100"/>
      <c r="L32" s="125" t="e">
        <f t="shared" si="3"/>
        <v>#DIV/0!</v>
      </c>
      <c r="M32" s="1" t="s">
        <v>14</v>
      </c>
      <c r="N32" s="26"/>
      <c r="O32" s="1" t="s">
        <v>17</v>
      </c>
      <c r="P32" s="26"/>
      <c r="Q32" s="1" t="s">
        <v>33</v>
      </c>
      <c r="T32" s="26"/>
      <c r="U32" s="1" t="str">
        <f t="shared" si="1"/>
        <v>/</v>
      </c>
      <c r="V32" s="26"/>
      <c r="X32" s="26">
        <v>4</v>
      </c>
      <c r="Y32" s="100"/>
    </row>
    <row r="33" spans="1:25" s="2" customFormat="1" ht="14.25" thickBot="1">
      <c r="A33" s="43"/>
      <c r="B33" s="43"/>
      <c r="C33" s="2">
        <f ca="1">CELL("row",C33)-5</f>
        <v>28</v>
      </c>
      <c r="D33" s="145" t="s">
        <v>250</v>
      </c>
      <c r="E33" s="2" t="s">
        <v>10</v>
      </c>
      <c r="F33" s="2">
        <v>1</v>
      </c>
      <c r="G33" s="2" t="s">
        <v>11</v>
      </c>
      <c r="H33" s="2">
        <v>1</v>
      </c>
      <c r="I33" s="2" t="s">
        <v>12</v>
      </c>
      <c r="J33" s="49">
        <v>1.5</v>
      </c>
      <c r="K33" s="23"/>
      <c r="L33" s="46" t="e">
        <f t="shared" si="3"/>
        <v>#DIV/0!</v>
      </c>
      <c r="M33" s="2" t="s">
        <v>14</v>
      </c>
      <c r="O33" s="2" t="s">
        <v>17</v>
      </c>
      <c r="Q33" s="2" t="s">
        <v>33</v>
      </c>
      <c r="U33" s="2" t="str">
        <f t="shared" si="1"/>
        <v>/</v>
      </c>
      <c r="X33" s="43">
        <v>7</v>
      </c>
      <c r="Y33" s="23"/>
    </row>
    <row r="34" spans="1:26" s="108" customFormat="1" ht="13.5">
      <c r="A34" s="108" t="s">
        <v>185</v>
      </c>
      <c r="D34" s="193" t="str">
        <f>D37</f>
        <v>森山良二</v>
      </c>
      <c r="E34" s="108" t="s">
        <v>10</v>
      </c>
      <c r="F34" s="194">
        <v>1</v>
      </c>
      <c r="G34" s="108" t="s">
        <v>11</v>
      </c>
      <c r="H34" s="108">
        <v>1</v>
      </c>
      <c r="I34" s="108" t="s">
        <v>12</v>
      </c>
      <c r="J34" s="195">
        <v>1</v>
      </c>
      <c r="K34" s="196"/>
      <c r="L34" s="197" t="e">
        <f t="shared" si="3"/>
        <v>#DIV/0!</v>
      </c>
      <c r="M34" s="108" t="s">
        <v>14</v>
      </c>
      <c r="O34" s="108" t="s">
        <v>17</v>
      </c>
      <c r="Q34" s="108" t="s">
        <v>33</v>
      </c>
      <c r="T34" s="194"/>
      <c r="U34" s="108" t="str">
        <f t="shared" si="1"/>
        <v>/</v>
      </c>
      <c r="V34" s="194"/>
      <c r="X34" s="198"/>
      <c r="Y34" s="196"/>
      <c r="Z34" s="194"/>
    </row>
    <row r="35" spans="1:25" s="1" customFormat="1" ht="13.5">
      <c r="A35" s="1" t="s">
        <v>185</v>
      </c>
      <c r="D35" s="167" t="str">
        <f>D38</f>
        <v>松沼博久</v>
      </c>
      <c r="E35" s="1" t="s">
        <v>10</v>
      </c>
      <c r="F35" s="26">
        <v>1</v>
      </c>
      <c r="G35" s="1" t="s">
        <v>11</v>
      </c>
      <c r="H35" s="1">
        <v>1</v>
      </c>
      <c r="I35" s="1" t="s">
        <v>12</v>
      </c>
      <c r="J35" s="44">
        <v>1</v>
      </c>
      <c r="K35" s="100"/>
      <c r="L35" s="125" t="e">
        <f t="shared" si="3"/>
        <v>#DIV/0!</v>
      </c>
      <c r="M35" s="1" t="s">
        <v>14</v>
      </c>
      <c r="O35" s="1" t="s">
        <v>17</v>
      </c>
      <c r="Q35" s="1" t="s">
        <v>33</v>
      </c>
      <c r="T35" s="26"/>
      <c r="U35" s="1" t="str">
        <f t="shared" si="1"/>
        <v>/</v>
      </c>
      <c r="V35" s="26"/>
      <c r="X35" s="126"/>
      <c r="Y35" s="100"/>
    </row>
    <row r="36" spans="1:25" s="30" customFormat="1" ht="14.25" thickBot="1">
      <c r="A36" s="148" t="s">
        <v>185</v>
      </c>
      <c r="D36" s="168" t="str">
        <f>D39</f>
        <v>森繁和</v>
      </c>
      <c r="E36" s="30" t="s">
        <v>10</v>
      </c>
      <c r="F36" s="137">
        <v>1</v>
      </c>
      <c r="G36" s="30" t="s">
        <v>11</v>
      </c>
      <c r="H36" s="30">
        <v>1</v>
      </c>
      <c r="I36" s="30" t="s">
        <v>12</v>
      </c>
      <c r="J36" s="103">
        <v>1</v>
      </c>
      <c r="K36" s="31"/>
      <c r="L36" s="47" t="e">
        <f>T36/V36</f>
        <v>#DIV/0!</v>
      </c>
      <c r="M36" s="30" t="s">
        <v>14</v>
      </c>
      <c r="O36" s="30" t="s">
        <v>17</v>
      </c>
      <c r="Q36" s="30" t="s">
        <v>33</v>
      </c>
      <c r="T36" s="137"/>
      <c r="U36" s="30" t="str">
        <f t="shared" si="1"/>
        <v>/</v>
      </c>
      <c r="V36" s="137"/>
      <c r="X36" s="39"/>
      <c r="Y36" s="200"/>
    </row>
    <row r="37" spans="1:25" s="1" customFormat="1" ht="14.25" thickTop="1">
      <c r="A37" s="26"/>
      <c r="B37" s="26"/>
      <c r="C37" s="1">
        <v>1</v>
      </c>
      <c r="D37" s="35" t="s">
        <v>361</v>
      </c>
      <c r="E37" s="26" t="s">
        <v>34</v>
      </c>
      <c r="F37" s="26">
        <v>4</v>
      </c>
      <c r="G37" s="26" t="s">
        <v>23</v>
      </c>
      <c r="H37" s="126"/>
      <c r="I37" s="29" t="s">
        <v>28</v>
      </c>
      <c r="J37" s="1">
        <v>20</v>
      </c>
      <c r="K37" s="126"/>
      <c r="L37" s="136" t="e">
        <f>T37/V37*7</f>
        <v>#DIV/0!</v>
      </c>
      <c r="M37" s="26" t="s">
        <v>154</v>
      </c>
      <c r="O37" s="26" t="s">
        <v>155</v>
      </c>
      <c r="T37" s="26"/>
      <c r="U37" s="1" t="str">
        <f t="shared" si="1"/>
        <v>/</v>
      </c>
      <c r="V37" s="26"/>
      <c r="X37" s="126"/>
      <c r="Y37" s="126"/>
    </row>
    <row r="38" spans="1:25" s="1" customFormat="1" ht="13.5">
      <c r="A38" s="26"/>
      <c r="B38" s="26"/>
      <c r="C38" s="1">
        <v>2</v>
      </c>
      <c r="D38" s="35" t="s">
        <v>224</v>
      </c>
      <c r="E38" s="26" t="s">
        <v>34</v>
      </c>
      <c r="F38" s="1">
        <v>2</v>
      </c>
      <c r="G38" s="26" t="s">
        <v>23</v>
      </c>
      <c r="H38" s="126"/>
      <c r="I38" s="29" t="s">
        <v>28</v>
      </c>
      <c r="J38" s="1">
        <v>20</v>
      </c>
      <c r="K38" s="126"/>
      <c r="L38" s="136" t="e">
        <f>T38/V38*7</f>
        <v>#DIV/0!</v>
      </c>
      <c r="M38" s="26" t="s">
        <v>154</v>
      </c>
      <c r="O38" s="26" t="s">
        <v>155</v>
      </c>
      <c r="T38" s="26"/>
      <c r="U38" s="1" t="str">
        <f t="shared" si="1"/>
        <v>/</v>
      </c>
      <c r="V38" s="26"/>
      <c r="X38" s="126"/>
      <c r="Y38" s="126"/>
    </row>
    <row r="39" spans="1:25" s="1" customFormat="1" ht="13.5">
      <c r="A39" s="35"/>
      <c r="C39" s="1" t="s">
        <v>3</v>
      </c>
      <c r="D39" s="35" t="s">
        <v>251</v>
      </c>
      <c r="E39" s="26" t="s">
        <v>34</v>
      </c>
      <c r="F39" s="1">
        <v>3</v>
      </c>
      <c r="G39" s="26" t="s">
        <v>23</v>
      </c>
      <c r="H39" s="100"/>
      <c r="I39" s="29" t="s">
        <v>28</v>
      </c>
      <c r="J39" s="1">
        <v>10</v>
      </c>
      <c r="K39" s="100"/>
      <c r="L39" s="136" t="e">
        <f>T39/V39*7</f>
        <v>#DIV/0!</v>
      </c>
      <c r="M39" s="26" t="s">
        <v>154</v>
      </c>
      <c r="O39" s="26" t="s">
        <v>155</v>
      </c>
      <c r="T39" s="26"/>
      <c r="U39" s="1" t="str">
        <f t="shared" si="1"/>
        <v>/</v>
      </c>
      <c r="V39" s="26"/>
      <c r="X39" s="100"/>
      <c r="Y39" s="100"/>
    </row>
    <row r="40" spans="12:22" s="4" customFormat="1" ht="13.5">
      <c r="L40" s="4" t="s">
        <v>25</v>
      </c>
      <c r="T40" s="4" t="s">
        <v>17</v>
      </c>
      <c r="U40" s="35"/>
      <c r="V40" s="4" t="s">
        <v>29</v>
      </c>
    </row>
    <row r="41" ht="14.25" thickBot="1"/>
    <row r="42" spans="2:22" ht="13.5">
      <c r="B42" s="116" t="s">
        <v>145</v>
      </c>
      <c r="C42" s="108"/>
      <c r="D42" s="108" t="s">
        <v>144</v>
      </c>
      <c r="E42" s="108"/>
      <c r="F42" s="108"/>
      <c r="G42" s="108"/>
      <c r="H42" s="108"/>
      <c r="I42" s="109"/>
      <c r="T42" t="s">
        <v>151</v>
      </c>
      <c r="V42" t="s">
        <v>152</v>
      </c>
    </row>
    <row r="43" spans="2:22" ht="13.5">
      <c r="B43" s="110">
        <v>1</v>
      </c>
      <c r="C43" s="1" t="str">
        <f>Team4!P1</f>
        <v>B</v>
      </c>
      <c r="D43" s="111" t="e">
        <f>Team1!E4</f>
        <v>#DIV/0!</v>
      </c>
      <c r="E43" s="1"/>
      <c r="F43" s="1"/>
      <c r="G43" s="1"/>
      <c r="H43" s="1"/>
      <c r="I43" s="112"/>
      <c r="T43">
        <f>SUM(T22:T26)</f>
        <v>0</v>
      </c>
      <c r="V43">
        <f>SUM(V22:V26)</f>
        <v>0</v>
      </c>
    </row>
    <row r="44" spans="2:9" ht="13.5">
      <c r="B44" s="110">
        <v>2</v>
      </c>
      <c r="C44" s="1" t="str">
        <f>Team2!$P$1</f>
        <v>Bu</v>
      </c>
      <c r="D44" s="111" t="e">
        <f>Team2!E4</f>
        <v>#DIV/0!</v>
      </c>
      <c r="E44" s="1"/>
      <c r="F44" s="1" t="s">
        <v>147</v>
      </c>
      <c r="G44" s="1"/>
      <c r="H44" s="1"/>
      <c r="I44" s="112"/>
    </row>
    <row r="45" spans="2:9" ht="13.5">
      <c r="B45" s="110">
        <v>3</v>
      </c>
      <c r="C45" s="1" t="str">
        <f>Team1!$P$1</f>
        <v>L</v>
      </c>
      <c r="D45" s="111" t="e">
        <f>Team3!E4</f>
        <v>#DIV/0!</v>
      </c>
      <c r="E45" s="1"/>
      <c r="F45" s="1"/>
      <c r="G45" s="1"/>
      <c r="H45" s="1"/>
      <c r="I45" s="112" t="s">
        <v>148</v>
      </c>
    </row>
    <row r="46" spans="2:9" ht="13.5">
      <c r="B46" s="110">
        <v>4</v>
      </c>
      <c r="C46" s="1" t="str">
        <f>Team3!$P$1</f>
        <v>Ｆ</v>
      </c>
      <c r="D46" s="111" t="e">
        <f>Team4!E4</f>
        <v>#DIV/0!</v>
      </c>
      <c r="E46" s="1"/>
      <c r="F46" s="1"/>
      <c r="G46" s="1"/>
      <c r="H46" s="1"/>
      <c r="I46" s="112"/>
    </row>
    <row r="47" spans="2:9" ht="13.5">
      <c r="B47" s="110">
        <v>5</v>
      </c>
      <c r="C47" s="1" t="str">
        <f>Team5!$P$1</f>
        <v>H</v>
      </c>
      <c r="D47" s="111" t="e">
        <f>Team5!E4</f>
        <v>#DIV/0!</v>
      </c>
      <c r="E47" s="1"/>
      <c r="F47" s="1"/>
      <c r="G47" s="1"/>
      <c r="H47" s="1"/>
      <c r="I47" s="112"/>
    </row>
    <row r="48" spans="2:9" ht="14.25" thickBot="1">
      <c r="B48" s="113">
        <v>6</v>
      </c>
      <c r="C48" s="2" t="str">
        <f>Team6!$P$1</f>
        <v>Ｏ</v>
      </c>
      <c r="D48" s="114" t="e">
        <f>Team6!E4</f>
        <v>#DIV/0!</v>
      </c>
      <c r="E48" s="2"/>
      <c r="F48" s="2"/>
      <c r="G48" s="2"/>
      <c r="H48" s="2"/>
      <c r="I48" s="115"/>
    </row>
  </sheetData>
  <mergeCells count="3">
    <mergeCell ref="N1:O1"/>
    <mergeCell ref="G3:H3"/>
    <mergeCell ref="E4:G4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43"/>
  <sheetViews>
    <sheetView workbookViewId="0" topLeftCell="A1">
      <selection activeCell="J14" sqref="J14"/>
    </sheetView>
  </sheetViews>
  <sheetFormatPr defaultColWidth="9.00390625" defaultRowHeight="13.5"/>
  <cols>
    <col min="1" max="1" width="3.25390625" style="0" customWidth="1"/>
    <col min="2" max="2" width="3.375" style="0" bestFit="1" customWidth="1"/>
    <col min="3" max="3" width="3.75390625" style="0" bestFit="1" customWidth="1"/>
    <col min="4" max="4" width="11.00390625" style="0" customWidth="1"/>
    <col min="5" max="5" width="3.25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3.75390625" style="0" customWidth="1"/>
    <col min="11" max="11" width="11.25390625" style="0" bestFit="1" customWidth="1"/>
    <col min="12" max="12" width="6.375" style="0" customWidth="1"/>
    <col min="13" max="13" width="3.00390625" style="0" customWidth="1"/>
    <col min="14" max="14" width="4.125" style="0" customWidth="1"/>
    <col min="15" max="15" width="3.375" style="0" bestFit="1" customWidth="1"/>
    <col min="16" max="16" width="4.625" style="0" customWidth="1"/>
    <col min="17" max="17" width="3.375" style="0" bestFit="1" customWidth="1"/>
    <col min="18" max="18" width="5.625" style="0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375" style="0" customWidth="1"/>
    <col min="25" max="25" width="3.375" style="0" bestFit="1" customWidth="1"/>
    <col min="26" max="26" width="5.50390625" style="0" bestFit="1" customWidth="1"/>
    <col min="27" max="27" width="3.00390625" style="0" bestFit="1" customWidth="1"/>
    <col min="28" max="28" width="4.75390625" style="0" customWidth="1"/>
  </cols>
  <sheetData>
    <row r="1" spans="4:28" ht="14.25" thickBot="1">
      <c r="D1" s="15" t="s">
        <v>0</v>
      </c>
      <c r="E1" s="16" t="s">
        <v>227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226</v>
      </c>
      <c r="Q1" s="35"/>
      <c r="R1" s="158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41"/>
      <c r="O2" s="72" t="s">
        <v>228</v>
      </c>
      <c r="P2" s="4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187</v>
      </c>
      <c r="N3" s="41"/>
      <c r="O3" s="72"/>
      <c r="P3" s="101"/>
      <c r="Q3" s="159"/>
      <c r="R3" s="159"/>
      <c r="S3" s="159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v>0</v>
      </c>
      <c r="K4" s="106" t="s">
        <v>146</v>
      </c>
      <c r="M4" s="41" t="s">
        <v>31</v>
      </c>
      <c r="N4" s="41"/>
      <c r="O4" s="73"/>
      <c r="P4" s="73"/>
      <c r="Q4" s="1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148" customFormat="1" ht="14.25" thickBot="1">
      <c r="C5" s="148" t="s">
        <v>32</v>
      </c>
      <c r="E5" s="146"/>
      <c r="F5" s="147"/>
      <c r="G5" s="146"/>
      <c r="H5" s="146"/>
      <c r="I5" s="146"/>
      <c r="K5" s="151" t="s">
        <v>22</v>
      </c>
      <c r="L5" s="148" t="s">
        <v>13</v>
      </c>
      <c r="T5" s="148" t="s">
        <v>18</v>
      </c>
      <c r="V5" s="148" t="s">
        <v>9</v>
      </c>
      <c r="X5" s="148" t="s">
        <v>160</v>
      </c>
      <c r="Y5" s="148" t="s">
        <v>63</v>
      </c>
    </row>
    <row r="6" spans="1:25" s="149" customFormat="1" ht="14.25" thickTop="1">
      <c r="A6" s="160"/>
      <c r="C6" s="149">
        <f aca="true" ca="1" t="shared" si="0" ref="C6:C16">CELL("row",C6)-5</f>
        <v>1</v>
      </c>
      <c r="D6" s="160" t="s">
        <v>229</v>
      </c>
      <c r="E6" s="149" t="s">
        <v>10</v>
      </c>
      <c r="F6" s="149">
        <v>2</v>
      </c>
      <c r="G6" s="149" t="s">
        <v>11</v>
      </c>
      <c r="H6" s="149">
        <v>1</v>
      </c>
      <c r="I6" s="149" t="s">
        <v>12</v>
      </c>
      <c r="J6" s="161">
        <v>2</v>
      </c>
      <c r="K6" s="162"/>
      <c r="L6" s="163" t="e">
        <f aca="true" t="shared" si="1" ref="L6:L21">T6/V6</f>
        <v>#DIV/0!</v>
      </c>
      <c r="M6" s="149" t="s">
        <v>14</v>
      </c>
      <c r="O6" s="149" t="s">
        <v>17</v>
      </c>
      <c r="Q6" s="149" t="s">
        <v>33</v>
      </c>
      <c r="U6" s="149" t="str">
        <f>"/"</f>
        <v>/</v>
      </c>
      <c r="X6" s="164">
        <v>4</v>
      </c>
      <c r="Y6" s="188"/>
    </row>
    <row r="7" spans="3:25" s="1" customFormat="1" ht="13.5">
      <c r="C7" s="1">
        <f ca="1" t="shared" si="0"/>
        <v>2</v>
      </c>
      <c r="D7" s="35" t="s">
        <v>230</v>
      </c>
      <c r="E7" s="1" t="s">
        <v>10</v>
      </c>
      <c r="F7" s="26">
        <v>5</v>
      </c>
      <c r="G7" s="1" t="s">
        <v>11</v>
      </c>
      <c r="H7" s="26">
        <v>2</v>
      </c>
      <c r="I7" s="1" t="s">
        <v>12</v>
      </c>
      <c r="J7" s="44">
        <v>1.5</v>
      </c>
      <c r="K7" s="100"/>
      <c r="L7" s="125" t="e">
        <f t="shared" si="1"/>
        <v>#DIV/0!</v>
      </c>
      <c r="M7" s="1" t="s">
        <v>14</v>
      </c>
      <c r="O7" s="1" t="s">
        <v>17</v>
      </c>
      <c r="Q7" s="1" t="s">
        <v>33</v>
      </c>
      <c r="T7" s="26"/>
      <c r="U7" s="1" t="str">
        <f aca="true" t="shared" si="2" ref="U7:U32">"/"</f>
        <v>/</v>
      </c>
      <c r="V7" s="26"/>
      <c r="X7" s="26">
        <v>2</v>
      </c>
      <c r="Y7" s="189"/>
    </row>
    <row r="8" spans="1:26" s="1" customFormat="1" ht="13.5">
      <c r="A8" s="35"/>
      <c r="B8" s="32"/>
      <c r="C8" s="1">
        <f ca="1" t="shared" si="0"/>
        <v>3</v>
      </c>
      <c r="D8" s="35" t="s">
        <v>231</v>
      </c>
      <c r="E8" s="1" t="s">
        <v>10</v>
      </c>
      <c r="F8" s="26">
        <v>6</v>
      </c>
      <c r="G8" s="1" t="s">
        <v>11</v>
      </c>
      <c r="H8" s="26">
        <v>6</v>
      </c>
      <c r="I8" s="1" t="s">
        <v>12</v>
      </c>
      <c r="J8" s="44">
        <v>1</v>
      </c>
      <c r="K8" s="100"/>
      <c r="L8" s="125" t="e">
        <f t="shared" si="1"/>
        <v>#DIV/0!</v>
      </c>
      <c r="M8" s="1" t="s">
        <v>14</v>
      </c>
      <c r="N8" s="26"/>
      <c r="O8" s="1" t="s">
        <v>17</v>
      </c>
      <c r="P8" s="26"/>
      <c r="Q8" s="1" t="s">
        <v>33</v>
      </c>
      <c r="R8" s="26"/>
      <c r="S8" s="26"/>
      <c r="T8" s="26"/>
      <c r="U8" s="1" t="str">
        <f t="shared" si="2"/>
        <v>/</v>
      </c>
      <c r="V8" s="26"/>
      <c r="X8" s="26">
        <v>2</v>
      </c>
      <c r="Y8" s="189"/>
      <c r="Z8" s="154"/>
    </row>
    <row r="9" spans="3:25" s="1" customFormat="1" ht="13.5">
      <c r="C9" s="1">
        <f ca="1" t="shared" si="0"/>
        <v>4</v>
      </c>
      <c r="D9" s="35" t="s">
        <v>232</v>
      </c>
      <c r="E9" s="1" t="s">
        <v>10</v>
      </c>
      <c r="F9" s="1">
        <v>6</v>
      </c>
      <c r="G9" s="1" t="s">
        <v>11</v>
      </c>
      <c r="H9" s="1">
        <v>5</v>
      </c>
      <c r="I9" s="1" t="s">
        <v>12</v>
      </c>
      <c r="J9" s="44">
        <v>1</v>
      </c>
      <c r="K9" s="100"/>
      <c r="L9" s="125" t="e">
        <f t="shared" si="1"/>
        <v>#DIV/0!</v>
      </c>
      <c r="M9" s="1" t="s">
        <v>14</v>
      </c>
      <c r="O9" s="1" t="s">
        <v>17</v>
      </c>
      <c r="Q9" s="1" t="s">
        <v>33</v>
      </c>
      <c r="U9" s="1" t="str">
        <f t="shared" si="2"/>
        <v>/</v>
      </c>
      <c r="X9" s="175">
        <v>1</v>
      </c>
      <c r="Y9" s="189"/>
    </row>
    <row r="10" spans="3:25" s="1" customFormat="1" ht="13.5">
      <c r="C10" s="1">
        <f ca="1" t="shared" si="0"/>
        <v>5</v>
      </c>
      <c r="D10" s="35" t="s">
        <v>233</v>
      </c>
      <c r="E10" s="1" t="s">
        <v>10</v>
      </c>
      <c r="F10" s="1">
        <v>2</v>
      </c>
      <c r="G10" s="1" t="s">
        <v>11</v>
      </c>
      <c r="H10" s="1">
        <v>5</v>
      </c>
      <c r="I10" s="1" t="s">
        <v>12</v>
      </c>
      <c r="J10" s="44">
        <v>1.5</v>
      </c>
      <c r="K10" s="100"/>
      <c r="L10" s="125" t="e">
        <f t="shared" si="1"/>
        <v>#DIV/0!</v>
      </c>
      <c r="M10" s="1" t="s">
        <v>14</v>
      </c>
      <c r="O10" s="1" t="s">
        <v>17</v>
      </c>
      <c r="Q10" s="1" t="s">
        <v>33</v>
      </c>
      <c r="U10" s="1" t="str">
        <f t="shared" si="2"/>
        <v>/</v>
      </c>
      <c r="X10" s="26">
        <v>3</v>
      </c>
      <c r="Y10" s="189"/>
    </row>
    <row r="11" spans="3:25" s="1" customFormat="1" ht="13.5">
      <c r="C11" s="1">
        <f ca="1" t="shared" si="0"/>
        <v>6</v>
      </c>
      <c r="D11" s="35" t="s">
        <v>234</v>
      </c>
      <c r="E11" s="1" t="s">
        <v>10</v>
      </c>
      <c r="F11" s="1">
        <v>5</v>
      </c>
      <c r="G11" s="1" t="s">
        <v>11</v>
      </c>
      <c r="H11" s="1">
        <v>3</v>
      </c>
      <c r="I11" s="1" t="s">
        <v>12</v>
      </c>
      <c r="J11" s="44">
        <v>1.5</v>
      </c>
      <c r="K11" s="100"/>
      <c r="L11" s="125" t="e">
        <f t="shared" si="1"/>
        <v>#DIV/0!</v>
      </c>
      <c r="M11" s="1" t="s">
        <v>14</v>
      </c>
      <c r="O11" s="1" t="s">
        <v>17</v>
      </c>
      <c r="Q11" s="1" t="s">
        <v>33</v>
      </c>
      <c r="U11" s="1" t="str">
        <f t="shared" si="2"/>
        <v>/</v>
      </c>
      <c r="X11" s="26">
        <v>3</v>
      </c>
      <c r="Y11" s="189"/>
    </row>
    <row r="12" spans="3:25" s="1" customFormat="1" ht="13.5">
      <c r="C12" s="1">
        <f ca="1">CELL("row",C12)-5</f>
        <v>7</v>
      </c>
      <c r="D12" s="35" t="s">
        <v>236</v>
      </c>
      <c r="E12" s="1" t="s">
        <v>10</v>
      </c>
      <c r="F12" s="1">
        <v>1</v>
      </c>
      <c r="G12" s="1" t="s">
        <v>11</v>
      </c>
      <c r="H12" s="1">
        <v>2</v>
      </c>
      <c r="I12" s="1" t="s">
        <v>12</v>
      </c>
      <c r="J12" s="44">
        <v>1.5</v>
      </c>
      <c r="K12" s="100"/>
      <c r="L12" s="125" t="e">
        <f>T12/V12</f>
        <v>#DIV/0!</v>
      </c>
      <c r="M12" s="1" t="s">
        <v>14</v>
      </c>
      <c r="O12" s="1" t="s">
        <v>17</v>
      </c>
      <c r="Q12" s="1" t="s">
        <v>33</v>
      </c>
      <c r="U12" s="1" t="str">
        <f t="shared" si="2"/>
        <v>/</v>
      </c>
      <c r="X12" s="26">
        <v>4</v>
      </c>
      <c r="Y12" s="189"/>
    </row>
    <row r="13" spans="3:25" s="2" customFormat="1" ht="14.25" thickBot="1">
      <c r="C13" s="2">
        <f ca="1">CELL("row",C13)-5</f>
        <v>8</v>
      </c>
      <c r="D13" s="145" t="s">
        <v>235</v>
      </c>
      <c r="E13" s="2" t="s">
        <v>10</v>
      </c>
      <c r="F13" s="2">
        <v>1</v>
      </c>
      <c r="G13" s="2" t="s">
        <v>11</v>
      </c>
      <c r="H13" s="2">
        <v>1</v>
      </c>
      <c r="I13" s="2" t="s">
        <v>12</v>
      </c>
      <c r="J13" s="49">
        <v>1.5</v>
      </c>
      <c r="K13" s="23"/>
      <c r="L13" s="46" t="e">
        <f>T13/V13</f>
        <v>#DIV/0!</v>
      </c>
      <c r="M13" s="2" t="s">
        <v>14</v>
      </c>
      <c r="O13" s="2" t="s">
        <v>17</v>
      </c>
      <c r="Q13" s="2" t="s">
        <v>33</v>
      </c>
      <c r="U13" s="2" t="str">
        <f t="shared" si="2"/>
        <v>/</v>
      </c>
      <c r="X13" s="43">
        <v>5</v>
      </c>
      <c r="Y13" s="190"/>
    </row>
    <row r="14" spans="1:25" s="1" customFormat="1" ht="13.5">
      <c r="A14" s="26"/>
      <c r="B14" s="26"/>
      <c r="C14" s="1">
        <f ca="1">CELL("row",C14)-5</f>
        <v>9</v>
      </c>
      <c r="D14" s="35" t="s">
        <v>286</v>
      </c>
      <c r="E14" s="1" t="s">
        <v>10</v>
      </c>
      <c r="F14" s="26">
        <v>2</v>
      </c>
      <c r="G14" s="1" t="s">
        <v>11</v>
      </c>
      <c r="H14" s="26">
        <v>4</v>
      </c>
      <c r="I14" s="1" t="s">
        <v>12</v>
      </c>
      <c r="J14" s="44">
        <v>1</v>
      </c>
      <c r="K14" s="100"/>
      <c r="L14" s="125" t="e">
        <f>T14/V14</f>
        <v>#DIV/0!</v>
      </c>
      <c r="M14" s="1" t="s">
        <v>14</v>
      </c>
      <c r="O14" s="1" t="s">
        <v>17</v>
      </c>
      <c r="Q14" s="1" t="s">
        <v>33</v>
      </c>
      <c r="T14" s="26"/>
      <c r="U14" s="1" t="str">
        <f>"/"</f>
        <v>/</v>
      </c>
      <c r="V14" s="26"/>
      <c r="X14" s="26">
        <v>4</v>
      </c>
      <c r="Y14" s="189"/>
    </row>
    <row r="15" spans="3:25" s="1" customFormat="1" ht="13.5">
      <c r="C15" s="1">
        <f ca="1" t="shared" si="0"/>
        <v>10</v>
      </c>
      <c r="D15" s="35" t="s">
        <v>237</v>
      </c>
      <c r="E15" s="1" t="s">
        <v>10</v>
      </c>
      <c r="F15" s="1">
        <v>3</v>
      </c>
      <c r="G15" s="1" t="s">
        <v>11</v>
      </c>
      <c r="H15" s="1">
        <v>2</v>
      </c>
      <c r="I15" s="1" t="s">
        <v>12</v>
      </c>
      <c r="J15" s="44">
        <v>1</v>
      </c>
      <c r="K15" s="100"/>
      <c r="L15" s="125" t="e">
        <f t="shared" si="1"/>
        <v>#DIV/0!</v>
      </c>
      <c r="M15" s="1" t="s">
        <v>14</v>
      </c>
      <c r="O15" s="1" t="s">
        <v>17</v>
      </c>
      <c r="Q15" s="1" t="s">
        <v>33</v>
      </c>
      <c r="U15" s="1" t="str">
        <f t="shared" si="2"/>
        <v>/</v>
      </c>
      <c r="X15" s="26">
        <v>2</v>
      </c>
      <c r="Y15" s="189"/>
    </row>
    <row r="16" spans="3:25" s="2" customFormat="1" ht="14.25" thickBot="1">
      <c r="C16" s="2">
        <f ca="1" t="shared" si="0"/>
        <v>11</v>
      </c>
      <c r="D16" s="145" t="s">
        <v>238</v>
      </c>
      <c r="E16" s="2" t="s">
        <v>10</v>
      </c>
      <c r="F16" s="2">
        <v>3</v>
      </c>
      <c r="G16" s="2" t="s">
        <v>11</v>
      </c>
      <c r="H16" s="2">
        <v>1</v>
      </c>
      <c r="I16" s="2" t="s">
        <v>12</v>
      </c>
      <c r="J16" s="49">
        <v>2</v>
      </c>
      <c r="K16" s="23"/>
      <c r="L16" s="46" t="e">
        <f t="shared" si="1"/>
        <v>#DIV/0!</v>
      </c>
      <c r="M16" s="2" t="s">
        <v>14</v>
      </c>
      <c r="O16" s="2" t="s">
        <v>17</v>
      </c>
      <c r="Q16" s="2" t="s">
        <v>33</v>
      </c>
      <c r="U16" s="2" t="str">
        <f t="shared" si="2"/>
        <v>/</v>
      </c>
      <c r="X16" s="43">
        <v>4</v>
      </c>
      <c r="Y16" s="190"/>
    </row>
    <row r="17" spans="1:24" s="1" customFormat="1" ht="13.5">
      <c r="A17" s="1" t="s">
        <v>185</v>
      </c>
      <c r="D17" s="167" t="str">
        <f>D22</f>
        <v>阿波野秀幸</v>
      </c>
      <c r="E17" s="1" t="s">
        <v>10</v>
      </c>
      <c r="F17" s="26">
        <v>1</v>
      </c>
      <c r="G17" s="1" t="s">
        <v>11</v>
      </c>
      <c r="H17" s="26">
        <v>1</v>
      </c>
      <c r="I17" s="1" t="s">
        <v>12</v>
      </c>
      <c r="J17" s="44">
        <v>1</v>
      </c>
      <c r="K17" s="100"/>
      <c r="L17" s="125" t="e">
        <f t="shared" si="1"/>
        <v>#DIV/0!</v>
      </c>
      <c r="M17" s="1" t="s">
        <v>14</v>
      </c>
      <c r="O17" s="1" t="s">
        <v>17</v>
      </c>
      <c r="P17" s="26"/>
      <c r="Q17" s="1" t="s">
        <v>33</v>
      </c>
      <c r="T17" s="26"/>
      <c r="U17" s="1" t="str">
        <f t="shared" si="2"/>
        <v>/</v>
      </c>
      <c r="V17" s="26"/>
      <c r="X17" s="126"/>
    </row>
    <row r="18" spans="1:24" s="1" customFormat="1" ht="13.5">
      <c r="A18" s="1" t="s">
        <v>185</v>
      </c>
      <c r="D18" s="167" t="str">
        <f>D23</f>
        <v>山崎慎太郎</v>
      </c>
      <c r="E18" s="1" t="s">
        <v>10</v>
      </c>
      <c r="F18" s="26">
        <v>1</v>
      </c>
      <c r="G18" s="1" t="s">
        <v>11</v>
      </c>
      <c r="H18" s="26">
        <v>1</v>
      </c>
      <c r="I18" s="1" t="s">
        <v>12</v>
      </c>
      <c r="J18" s="44">
        <v>1</v>
      </c>
      <c r="K18" s="100"/>
      <c r="L18" s="125" t="e">
        <f t="shared" si="1"/>
        <v>#DIV/0!</v>
      </c>
      <c r="M18" s="1" t="s">
        <v>14</v>
      </c>
      <c r="O18" s="1" t="s">
        <v>17</v>
      </c>
      <c r="P18" s="26"/>
      <c r="Q18" s="1" t="s">
        <v>33</v>
      </c>
      <c r="T18" s="26"/>
      <c r="U18" s="1" t="str">
        <f t="shared" si="2"/>
        <v>/</v>
      </c>
      <c r="V18" s="26"/>
      <c r="X18" s="126"/>
    </row>
    <row r="19" spans="1:25" s="1" customFormat="1" ht="13.5">
      <c r="A19" s="1" t="s">
        <v>185</v>
      </c>
      <c r="D19" s="167" t="str">
        <f>D24</f>
        <v>小野和義</v>
      </c>
      <c r="E19" s="1" t="s">
        <v>10</v>
      </c>
      <c r="F19" s="26">
        <v>1</v>
      </c>
      <c r="G19" s="1" t="s">
        <v>11</v>
      </c>
      <c r="H19" s="26">
        <v>1</v>
      </c>
      <c r="I19" s="1" t="s">
        <v>12</v>
      </c>
      <c r="J19" s="44">
        <v>1</v>
      </c>
      <c r="K19" s="100"/>
      <c r="L19" s="125" t="e">
        <f t="shared" si="1"/>
        <v>#DIV/0!</v>
      </c>
      <c r="M19" s="1" t="s">
        <v>14</v>
      </c>
      <c r="O19" s="1" t="s">
        <v>17</v>
      </c>
      <c r="Q19" s="1" t="s">
        <v>33</v>
      </c>
      <c r="T19" s="26"/>
      <c r="U19" s="1" t="str">
        <f t="shared" si="2"/>
        <v>/</v>
      </c>
      <c r="V19" s="26"/>
      <c r="X19" s="126"/>
      <c r="Y19" s="177"/>
    </row>
    <row r="20" spans="1:26" s="1" customFormat="1" ht="13.5">
      <c r="A20" s="1" t="s">
        <v>185</v>
      </c>
      <c r="D20" s="167" t="str">
        <f>D25</f>
        <v>石本貴昭</v>
      </c>
      <c r="E20" s="1" t="s">
        <v>10</v>
      </c>
      <c r="F20" s="26">
        <v>1</v>
      </c>
      <c r="G20" s="1" t="s">
        <v>11</v>
      </c>
      <c r="H20" s="26">
        <v>1</v>
      </c>
      <c r="I20" s="1" t="s">
        <v>12</v>
      </c>
      <c r="J20" s="44">
        <v>1</v>
      </c>
      <c r="K20" s="100"/>
      <c r="L20" s="125" t="e">
        <f t="shared" si="1"/>
        <v>#DIV/0!</v>
      </c>
      <c r="M20" s="1" t="s">
        <v>14</v>
      </c>
      <c r="O20" s="1" t="s">
        <v>17</v>
      </c>
      <c r="Q20" s="1" t="s">
        <v>33</v>
      </c>
      <c r="T20" s="26"/>
      <c r="U20" s="1" t="str">
        <f t="shared" si="2"/>
        <v>/</v>
      </c>
      <c r="V20" s="26"/>
      <c r="X20" s="126"/>
      <c r="Y20" s="177"/>
      <c r="Z20" s="26"/>
    </row>
    <row r="21" spans="1:25" s="30" customFormat="1" ht="14.25" thickBot="1">
      <c r="A21" s="30" t="s">
        <v>185</v>
      </c>
      <c r="D21" s="168" t="str">
        <f>D26</f>
        <v>吉井理人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103">
        <v>1</v>
      </c>
      <c r="K21" s="31"/>
      <c r="L21" s="47" t="e">
        <f t="shared" si="1"/>
        <v>#DIV/0!</v>
      </c>
      <c r="M21" s="30" t="s">
        <v>14</v>
      </c>
      <c r="O21" s="30" t="s">
        <v>17</v>
      </c>
      <c r="Q21" s="30" t="s">
        <v>33</v>
      </c>
      <c r="U21" s="30" t="str">
        <f t="shared" si="2"/>
        <v>/</v>
      </c>
      <c r="X21" s="39"/>
      <c r="Y21" s="178"/>
    </row>
    <row r="22" spans="1:25" ht="14.25" thickTop="1">
      <c r="A22" s="1"/>
      <c r="B22" s="1"/>
      <c r="C22" s="1" t="s">
        <v>2</v>
      </c>
      <c r="D22" s="35" t="s">
        <v>240</v>
      </c>
      <c r="E22" s="26" t="s">
        <v>197</v>
      </c>
      <c r="F22">
        <v>5</v>
      </c>
      <c r="G22" s="26" t="s">
        <v>23</v>
      </c>
      <c r="H22" s="21"/>
      <c r="I22" s="29" t="s">
        <v>189</v>
      </c>
      <c r="J22" s="1">
        <v>12</v>
      </c>
      <c r="K22" s="21"/>
      <c r="L22" s="37" t="e">
        <f>T22/V22*7</f>
        <v>#DIV/0!</v>
      </c>
      <c r="M22" s="26" t="s">
        <v>154</v>
      </c>
      <c r="O22" s="26" t="s">
        <v>155</v>
      </c>
      <c r="T22" s="26"/>
      <c r="U22" s="1" t="str">
        <f t="shared" si="2"/>
        <v>/</v>
      </c>
      <c r="V22" s="26"/>
      <c r="X22" s="38"/>
      <c r="Y22" s="38"/>
    </row>
    <row r="23" spans="1:25" ht="13.5">
      <c r="A23" s="1"/>
      <c r="B23" s="1"/>
      <c r="C23" s="1"/>
      <c r="D23" s="35" t="s">
        <v>241</v>
      </c>
      <c r="E23" s="26" t="s">
        <v>198</v>
      </c>
      <c r="F23">
        <v>4</v>
      </c>
      <c r="G23" s="26" t="s">
        <v>23</v>
      </c>
      <c r="H23" s="21"/>
      <c r="I23" s="29" t="s">
        <v>189</v>
      </c>
      <c r="J23" s="1">
        <v>20</v>
      </c>
      <c r="K23" s="21"/>
      <c r="L23" s="37" t="e">
        <f>T23/V23*7</f>
        <v>#DIV/0!</v>
      </c>
      <c r="M23" s="26" t="s">
        <v>154</v>
      </c>
      <c r="O23" s="26" t="s">
        <v>155</v>
      </c>
      <c r="T23" s="26"/>
      <c r="U23" s="1" t="str">
        <f t="shared" si="2"/>
        <v>/</v>
      </c>
      <c r="V23" s="26"/>
      <c r="X23" s="38"/>
      <c r="Y23" s="38"/>
    </row>
    <row r="24" spans="1:25" ht="13.5">
      <c r="A24" s="1"/>
      <c r="B24" s="1"/>
      <c r="C24" s="1"/>
      <c r="D24" s="35" t="s">
        <v>242</v>
      </c>
      <c r="E24" s="26" t="s">
        <v>198</v>
      </c>
      <c r="F24">
        <v>5</v>
      </c>
      <c r="G24" s="26" t="s">
        <v>23</v>
      </c>
      <c r="H24" s="21"/>
      <c r="I24" s="29" t="s">
        <v>189</v>
      </c>
      <c r="J24" s="1">
        <v>20</v>
      </c>
      <c r="K24" s="21"/>
      <c r="L24" s="37" t="e">
        <f>T24/V24*7</f>
        <v>#DIV/0!</v>
      </c>
      <c r="M24" s="26" t="s">
        <v>154</v>
      </c>
      <c r="O24" s="26" t="s">
        <v>155</v>
      </c>
      <c r="T24" s="26"/>
      <c r="U24" s="1" t="str">
        <f t="shared" si="2"/>
        <v>/</v>
      </c>
      <c r="V24" s="26"/>
      <c r="X24" s="38"/>
      <c r="Y24" s="38"/>
    </row>
    <row r="25" spans="1:25" ht="13.5">
      <c r="A25" s="1"/>
      <c r="B25" s="1"/>
      <c r="C25" s="1" t="s">
        <v>3</v>
      </c>
      <c r="D25" s="35" t="s">
        <v>243</v>
      </c>
      <c r="E25" s="26" t="s">
        <v>199</v>
      </c>
      <c r="F25">
        <v>3</v>
      </c>
      <c r="G25" s="26" t="s">
        <v>23</v>
      </c>
      <c r="H25" s="21"/>
      <c r="I25" s="29" t="s">
        <v>189</v>
      </c>
      <c r="J25" s="1">
        <v>10</v>
      </c>
      <c r="K25" s="21"/>
      <c r="L25" s="37" t="e">
        <f>T25/V25*7</f>
        <v>#DIV/0!</v>
      </c>
      <c r="M25" s="26" t="s">
        <v>154</v>
      </c>
      <c r="O25" s="26" t="s">
        <v>155</v>
      </c>
      <c r="T25" s="26"/>
      <c r="U25" s="1" t="str">
        <f t="shared" si="2"/>
        <v>/</v>
      </c>
      <c r="V25" s="26"/>
      <c r="X25" s="38"/>
      <c r="Y25" s="38"/>
    </row>
    <row r="26" spans="3:25" s="1" customFormat="1" ht="13.5">
      <c r="C26" s="1" t="s">
        <v>3</v>
      </c>
      <c r="D26" s="35" t="s">
        <v>244</v>
      </c>
      <c r="E26" s="26" t="s">
        <v>198</v>
      </c>
      <c r="F26" s="1">
        <v>5</v>
      </c>
      <c r="G26" s="26" t="s">
        <v>23</v>
      </c>
      <c r="H26" s="100"/>
      <c r="I26" s="29" t="s">
        <v>189</v>
      </c>
      <c r="J26" s="1">
        <v>10</v>
      </c>
      <c r="K26" s="100"/>
      <c r="L26" s="136" t="e">
        <f>T26/V26*7</f>
        <v>#DIV/0!</v>
      </c>
      <c r="M26" s="26" t="s">
        <v>154</v>
      </c>
      <c r="O26" s="26" t="s">
        <v>155</v>
      </c>
      <c r="T26" s="26"/>
      <c r="U26" s="1" t="str">
        <f t="shared" si="2"/>
        <v>/</v>
      </c>
      <c r="V26" s="26"/>
      <c r="X26" s="126"/>
      <c r="Y26" s="126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148" customFormat="1" ht="14.25" thickBot="1">
      <c r="A28" s="153" t="s">
        <v>183</v>
      </c>
      <c r="C28" s="148" t="s">
        <v>184</v>
      </c>
      <c r="E28" s="146"/>
      <c r="F28" s="147"/>
      <c r="G28" s="146"/>
      <c r="H28" s="146"/>
      <c r="I28" s="146"/>
      <c r="K28" s="151" t="s">
        <v>22</v>
      </c>
      <c r="L28" s="148" t="s">
        <v>13</v>
      </c>
      <c r="T28" s="148" t="s">
        <v>18</v>
      </c>
      <c r="V28" s="148" t="s">
        <v>9</v>
      </c>
      <c r="X28" s="148" t="s">
        <v>160</v>
      </c>
      <c r="Y28" s="148" t="s">
        <v>63</v>
      </c>
    </row>
    <row r="29" spans="1:25" s="149" customFormat="1" ht="14.25" thickTop="1">
      <c r="A29" s="164"/>
      <c r="B29" s="164"/>
      <c r="C29" s="149">
        <f ca="1">CELL("row",C29)-5</f>
        <v>24</v>
      </c>
      <c r="D29" s="160" t="s">
        <v>245</v>
      </c>
      <c r="E29" s="149" t="s">
        <v>10</v>
      </c>
      <c r="F29" s="164">
        <v>2</v>
      </c>
      <c r="G29" s="149" t="s">
        <v>11</v>
      </c>
      <c r="H29" s="164">
        <v>2</v>
      </c>
      <c r="I29" s="149" t="s">
        <v>12</v>
      </c>
      <c r="J29" s="169">
        <v>1</v>
      </c>
      <c r="K29" s="162"/>
      <c r="L29" s="163" t="e">
        <f aca="true" t="shared" si="3" ref="L29:L36">T29/V29</f>
        <v>#DIV/0!</v>
      </c>
      <c r="M29" s="149" t="s">
        <v>14</v>
      </c>
      <c r="O29" s="149" t="s">
        <v>17</v>
      </c>
      <c r="Q29" s="149" t="s">
        <v>33</v>
      </c>
      <c r="T29" s="164"/>
      <c r="U29" s="149" t="str">
        <f>"/"</f>
        <v>/</v>
      </c>
      <c r="V29" s="164"/>
      <c r="X29" s="164">
        <v>3</v>
      </c>
      <c r="Y29" s="188"/>
    </row>
    <row r="30" spans="1:25" s="1" customFormat="1" ht="13.5">
      <c r="A30" s="26"/>
      <c r="B30" s="26"/>
      <c r="C30" s="1">
        <f ca="1">CELL("row",C30)-5</f>
        <v>25</v>
      </c>
      <c r="D30" s="35" t="s">
        <v>246</v>
      </c>
      <c r="E30" s="1" t="s">
        <v>10</v>
      </c>
      <c r="F30" s="1">
        <v>1</v>
      </c>
      <c r="G30" s="1" t="s">
        <v>11</v>
      </c>
      <c r="H30" s="1">
        <v>1</v>
      </c>
      <c r="I30" s="1" t="s">
        <v>12</v>
      </c>
      <c r="J30" s="127">
        <v>1</v>
      </c>
      <c r="K30" s="100"/>
      <c r="L30" s="125" t="e">
        <f t="shared" si="3"/>
        <v>#DIV/0!</v>
      </c>
      <c r="M30" s="1" t="s">
        <v>14</v>
      </c>
      <c r="O30" s="1" t="s">
        <v>17</v>
      </c>
      <c r="Q30" s="1" t="s">
        <v>33</v>
      </c>
      <c r="U30" s="1" t="str">
        <f>"/"</f>
        <v>/</v>
      </c>
      <c r="X30" s="26">
        <v>2</v>
      </c>
      <c r="Y30" s="189"/>
    </row>
    <row r="31" spans="1:25" s="1" customFormat="1" ht="13.5">
      <c r="A31" s="26"/>
      <c r="B31" s="26"/>
      <c r="C31" s="1">
        <f ca="1">CELL("row",C31)-5</f>
        <v>26</v>
      </c>
      <c r="D31" s="35" t="s">
        <v>247</v>
      </c>
      <c r="E31" s="1" t="s">
        <v>10</v>
      </c>
      <c r="F31" s="26">
        <v>2</v>
      </c>
      <c r="G31" s="1" t="s">
        <v>11</v>
      </c>
      <c r="H31" s="26">
        <v>1</v>
      </c>
      <c r="I31" s="1" t="s">
        <v>12</v>
      </c>
      <c r="J31" s="44">
        <v>1</v>
      </c>
      <c r="K31" s="100"/>
      <c r="L31" s="125" t="e">
        <f t="shared" si="3"/>
        <v>#DIV/0!</v>
      </c>
      <c r="M31" s="1" t="s">
        <v>14</v>
      </c>
      <c r="O31" s="1" t="s">
        <v>17</v>
      </c>
      <c r="Q31" s="1" t="s">
        <v>33</v>
      </c>
      <c r="T31" s="26"/>
      <c r="U31" s="1" t="str">
        <f>"/"</f>
        <v>/</v>
      </c>
      <c r="V31" s="26"/>
      <c r="X31" s="26">
        <v>6</v>
      </c>
      <c r="Y31" s="189"/>
    </row>
    <row r="32" spans="3:25" s="1" customFormat="1" ht="13.5">
      <c r="C32" s="1">
        <f ca="1">CELL("row",C32)-5</f>
        <v>27</v>
      </c>
      <c r="D32" s="35" t="s">
        <v>239</v>
      </c>
      <c r="E32" s="1" t="s">
        <v>10</v>
      </c>
      <c r="F32" s="1">
        <v>4</v>
      </c>
      <c r="G32" s="1" t="s">
        <v>11</v>
      </c>
      <c r="H32" s="1">
        <v>2</v>
      </c>
      <c r="I32" s="1" t="s">
        <v>12</v>
      </c>
      <c r="J32" s="127">
        <v>1</v>
      </c>
      <c r="K32" s="100"/>
      <c r="L32" s="125" t="e">
        <f>T32/V32</f>
        <v>#DIV/0!</v>
      </c>
      <c r="M32" s="1" t="s">
        <v>14</v>
      </c>
      <c r="O32" s="1" t="s">
        <v>17</v>
      </c>
      <c r="Q32" s="1" t="s">
        <v>33</v>
      </c>
      <c r="U32" s="1" t="str">
        <f t="shared" si="2"/>
        <v>/</v>
      </c>
      <c r="X32" s="26">
        <v>1</v>
      </c>
      <c r="Y32" s="189"/>
    </row>
    <row r="33" spans="1:25" s="2" customFormat="1" ht="14.25" thickBot="1">
      <c r="A33" s="43"/>
      <c r="B33" s="43"/>
      <c r="C33" s="2">
        <f ca="1">CELL("row",C33)-5</f>
        <v>28</v>
      </c>
      <c r="D33" s="145" t="s">
        <v>252</v>
      </c>
      <c r="E33" s="2" t="s">
        <v>10</v>
      </c>
      <c r="F33" s="2">
        <v>1</v>
      </c>
      <c r="G33" s="2" t="s">
        <v>11</v>
      </c>
      <c r="H33" s="2">
        <v>1</v>
      </c>
      <c r="I33" s="2" t="s">
        <v>12</v>
      </c>
      <c r="J33" s="48">
        <v>2</v>
      </c>
      <c r="K33" s="23"/>
      <c r="L33" s="46" t="e">
        <f t="shared" si="3"/>
        <v>#DIV/0!</v>
      </c>
      <c r="M33" s="2" t="s">
        <v>14</v>
      </c>
      <c r="O33" s="2" t="s">
        <v>17</v>
      </c>
      <c r="Q33" s="2" t="s">
        <v>33</v>
      </c>
      <c r="U33" s="2" t="str">
        <f aca="true" t="shared" si="4" ref="U33:U39">"/"</f>
        <v>/</v>
      </c>
      <c r="X33" s="43">
        <v>6</v>
      </c>
      <c r="Y33" s="190"/>
    </row>
    <row r="34" spans="1:26" s="1" customFormat="1" ht="13.5">
      <c r="A34" s="1" t="s">
        <v>185</v>
      </c>
      <c r="D34" s="167" t="str">
        <f>D37</f>
        <v>高柳出己</v>
      </c>
      <c r="E34" s="1" t="s">
        <v>10</v>
      </c>
      <c r="F34" s="26">
        <v>1</v>
      </c>
      <c r="G34" s="1" t="s">
        <v>11</v>
      </c>
      <c r="H34" s="26">
        <v>1</v>
      </c>
      <c r="I34" s="1" t="s">
        <v>12</v>
      </c>
      <c r="J34" s="44">
        <v>1</v>
      </c>
      <c r="K34" s="100"/>
      <c r="L34" s="125" t="e">
        <f t="shared" si="3"/>
        <v>#DIV/0!</v>
      </c>
      <c r="M34" s="1" t="s">
        <v>14</v>
      </c>
      <c r="O34" s="1" t="s">
        <v>17</v>
      </c>
      <c r="Q34" s="1" t="s">
        <v>33</v>
      </c>
      <c r="T34" s="26"/>
      <c r="U34" s="1" t="str">
        <f t="shared" si="4"/>
        <v>/</v>
      </c>
      <c r="V34" s="26"/>
      <c r="X34" s="126"/>
      <c r="Y34" s="187"/>
      <c r="Z34" s="26"/>
    </row>
    <row r="35" spans="1:25" s="1" customFormat="1" ht="13.5">
      <c r="A35" s="1" t="s">
        <v>185</v>
      </c>
      <c r="D35" s="167" t="str">
        <f>D38</f>
        <v>村田辰美</v>
      </c>
      <c r="E35" s="1" t="s">
        <v>10</v>
      </c>
      <c r="F35" s="26">
        <v>1</v>
      </c>
      <c r="G35" s="1" t="s">
        <v>11</v>
      </c>
      <c r="H35" s="26">
        <v>1</v>
      </c>
      <c r="I35" s="1" t="s">
        <v>12</v>
      </c>
      <c r="J35" s="44">
        <v>1</v>
      </c>
      <c r="K35" s="100"/>
      <c r="L35" s="125" t="e">
        <f t="shared" si="3"/>
        <v>#DIV/0!</v>
      </c>
      <c r="M35" s="1" t="s">
        <v>14</v>
      </c>
      <c r="O35" s="1" t="s">
        <v>17</v>
      </c>
      <c r="Q35" s="1" t="s">
        <v>33</v>
      </c>
      <c r="T35" s="26"/>
      <c r="U35" s="1" t="str">
        <f t="shared" si="4"/>
        <v>/</v>
      </c>
      <c r="V35" s="26"/>
      <c r="X35" s="126"/>
      <c r="Y35" s="174"/>
    </row>
    <row r="36" spans="1:25" s="30" customFormat="1" ht="14.25" thickBot="1">
      <c r="A36" s="30" t="s">
        <v>185</v>
      </c>
      <c r="D36" s="168" t="str">
        <f>D39</f>
        <v>木下文信</v>
      </c>
      <c r="E36" s="30" t="s">
        <v>10</v>
      </c>
      <c r="F36" s="30">
        <v>1</v>
      </c>
      <c r="G36" s="30" t="s">
        <v>11</v>
      </c>
      <c r="H36" s="30">
        <v>1</v>
      </c>
      <c r="I36" s="30" t="s">
        <v>12</v>
      </c>
      <c r="J36" s="103">
        <v>1</v>
      </c>
      <c r="K36" s="31"/>
      <c r="L36" s="47" t="e">
        <f t="shared" si="3"/>
        <v>#DIV/0!</v>
      </c>
      <c r="M36" s="30" t="s">
        <v>14</v>
      </c>
      <c r="O36" s="30" t="s">
        <v>17</v>
      </c>
      <c r="Q36" s="30" t="s">
        <v>33</v>
      </c>
      <c r="U36" s="30" t="str">
        <f t="shared" si="4"/>
        <v>/</v>
      </c>
      <c r="X36" s="39"/>
      <c r="Y36" s="176"/>
    </row>
    <row r="37" spans="1:25" s="1" customFormat="1" ht="14.25" thickTop="1">
      <c r="A37" s="26"/>
      <c r="B37" s="26"/>
      <c r="C37" s="1">
        <v>1</v>
      </c>
      <c r="D37" s="35" t="s">
        <v>248</v>
      </c>
      <c r="E37" s="26" t="s">
        <v>34</v>
      </c>
      <c r="F37" s="1">
        <v>3</v>
      </c>
      <c r="G37" s="26" t="s">
        <v>23</v>
      </c>
      <c r="H37" s="126"/>
      <c r="I37" s="29" t="s">
        <v>28</v>
      </c>
      <c r="J37" s="1">
        <v>20</v>
      </c>
      <c r="K37" s="126"/>
      <c r="L37" s="136" t="e">
        <f>T37/V37*7</f>
        <v>#DIV/0!</v>
      </c>
      <c r="M37" s="26" t="s">
        <v>154</v>
      </c>
      <c r="O37" s="26" t="s">
        <v>155</v>
      </c>
      <c r="T37" s="26"/>
      <c r="U37" s="1" t="str">
        <f t="shared" si="4"/>
        <v>/</v>
      </c>
      <c r="V37" s="26"/>
      <c r="X37" s="126"/>
      <c r="Y37" s="126"/>
    </row>
    <row r="38" spans="1:25" s="1" customFormat="1" ht="13.5">
      <c r="A38" s="26"/>
      <c r="B38" s="26"/>
      <c r="C38" s="1">
        <v>2</v>
      </c>
      <c r="D38" s="35" t="s">
        <v>362</v>
      </c>
      <c r="E38" s="26" t="s">
        <v>34</v>
      </c>
      <c r="F38" s="1">
        <v>3</v>
      </c>
      <c r="G38" s="26" t="s">
        <v>23</v>
      </c>
      <c r="H38" s="126"/>
      <c r="I38" s="29" t="s">
        <v>28</v>
      </c>
      <c r="J38" s="1">
        <v>20</v>
      </c>
      <c r="K38" s="126"/>
      <c r="L38" s="136" t="e">
        <f>T38/V38*7</f>
        <v>#DIV/0!</v>
      </c>
      <c r="M38" s="26" t="s">
        <v>154</v>
      </c>
      <c r="O38" s="26" t="s">
        <v>155</v>
      </c>
      <c r="T38" s="26"/>
      <c r="U38" s="1" t="str">
        <f t="shared" si="4"/>
        <v>/</v>
      </c>
      <c r="V38" s="26"/>
      <c r="X38" s="126"/>
      <c r="Y38" s="126"/>
    </row>
    <row r="39" spans="1:25" s="30" customFormat="1" ht="14.25" thickBot="1">
      <c r="A39" s="137"/>
      <c r="B39" s="137"/>
      <c r="C39" s="30">
        <v>3</v>
      </c>
      <c r="D39" s="148" t="s">
        <v>249</v>
      </c>
      <c r="E39" s="137" t="s">
        <v>34</v>
      </c>
      <c r="F39" s="30">
        <v>3</v>
      </c>
      <c r="G39" s="137" t="s">
        <v>23</v>
      </c>
      <c r="H39" s="39"/>
      <c r="I39" s="138" t="s">
        <v>28</v>
      </c>
      <c r="J39" s="1">
        <v>10</v>
      </c>
      <c r="K39" s="39"/>
      <c r="L39" s="139" t="e">
        <f>T39/V39*7</f>
        <v>#DIV/0!</v>
      </c>
      <c r="M39" s="137" t="s">
        <v>154</v>
      </c>
      <c r="O39" s="137" t="s">
        <v>155</v>
      </c>
      <c r="T39" s="137"/>
      <c r="U39" s="30" t="str">
        <f t="shared" si="4"/>
        <v>/</v>
      </c>
      <c r="V39" s="137"/>
      <c r="X39" s="39"/>
      <c r="Y39" s="39"/>
    </row>
    <row r="40" spans="12:22" s="4" customFormat="1" ht="14.25" thickTop="1">
      <c r="L40" s="4" t="s">
        <v>25</v>
      </c>
      <c r="T40" s="4" t="s">
        <v>17</v>
      </c>
      <c r="U40" s="35"/>
      <c r="V40" s="4" t="s">
        <v>29</v>
      </c>
    </row>
    <row r="42" spans="20:22" ht="13.5">
      <c r="T42" t="s">
        <v>151</v>
      </c>
      <c r="V42" t="s">
        <v>152</v>
      </c>
    </row>
    <row r="43" spans="20:22" ht="13.5">
      <c r="T43">
        <f>SUM(T22:T26)</f>
        <v>0</v>
      </c>
      <c r="V43">
        <f>SUM(V22:V26)</f>
        <v>0</v>
      </c>
    </row>
  </sheetData>
  <mergeCells count="3">
    <mergeCell ref="G3:H3"/>
    <mergeCell ref="E4:G4"/>
    <mergeCell ref="N1:O1"/>
  </mergeCells>
  <printOptions/>
  <pageMargins left="0.75" right="0.75" top="1" bottom="1" header="0.512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3"/>
  <sheetViews>
    <sheetView workbookViewId="0" topLeftCell="A1">
      <selection activeCell="F11" sqref="F11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3" width="3.75390625" style="0" bestFit="1" customWidth="1"/>
    <col min="4" max="4" width="11.00390625" style="4" customWidth="1"/>
    <col min="5" max="5" width="3.00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3.75390625" style="0" customWidth="1"/>
    <col min="11" max="11" width="11.25390625" style="0" bestFit="1" customWidth="1"/>
    <col min="12" max="12" width="6.375" style="0" customWidth="1"/>
    <col min="13" max="13" width="3.00390625" style="0" customWidth="1"/>
    <col min="14" max="14" width="3.50390625" style="0" customWidth="1"/>
    <col min="15" max="15" width="3.375" style="0" bestFit="1" customWidth="1"/>
    <col min="16" max="16" width="3.875" style="0" customWidth="1"/>
    <col min="17" max="17" width="3.375" style="0" bestFit="1" customWidth="1"/>
    <col min="18" max="18" width="3.125" style="0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25390625" style="0" customWidth="1"/>
    <col min="25" max="25" width="3.375" style="0" bestFit="1" customWidth="1"/>
    <col min="26" max="26" width="5.50390625" style="0" bestFit="1" customWidth="1"/>
    <col min="27" max="27" width="3.00390625" style="0" bestFit="1" customWidth="1"/>
    <col min="28" max="28" width="4.75390625" style="0" customWidth="1"/>
  </cols>
  <sheetData>
    <row r="1" spans="4:28" ht="14.25" thickBot="1">
      <c r="D1" s="15" t="s">
        <v>0</v>
      </c>
      <c r="E1" s="16" t="s">
        <v>272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273</v>
      </c>
      <c r="Q1" s="35"/>
      <c r="R1" s="36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41"/>
      <c r="O2" s="72" t="s">
        <v>274</v>
      </c>
      <c r="P2" s="4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35</v>
      </c>
      <c r="N3" s="41"/>
      <c r="O3" s="72"/>
      <c r="P3" s="101"/>
      <c r="Q3" s="34"/>
      <c r="R3" s="34"/>
      <c r="S3" s="34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f>D3+G3+J3</f>
        <v>0</v>
      </c>
      <c r="K4" s="106" t="s">
        <v>146</v>
      </c>
      <c r="M4" s="41" t="s">
        <v>31</v>
      </c>
      <c r="N4" s="41"/>
      <c r="O4" s="73"/>
      <c r="P4" s="73"/>
      <c r="Q4" s="1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148" customFormat="1" ht="14.25" thickBot="1">
      <c r="C5" s="148" t="s">
        <v>32</v>
      </c>
      <c r="E5" s="146"/>
      <c r="F5" s="147"/>
      <c r="G5" s="146"/>
      <c r="H5" s="146"/>
      <c r="I5" s="146"/>
      <c r="K5" s="151" t="s">
        <v>22</v>
      </c>
      <c r="L5" s="148" t="s">
        <v>13</v>
      </c>
      <c r="T5" s="148" t="s">
        <v>18</v>
      </c>
      <c r="V5" s="148" t="s">
        <v>9</v>
      </c>
      <c r="X5" s="148" t="s">
        <v>160</v>
      </c>
      <c r="Y5" s="148" t="s">
        <v>63</v>
      </c>
    </row>
    <row r="6" spans="1:25" s="149" customFormat="1" ht="14.25" thickTop="1">
      <c r="A6" s="160"/>
      <c r="C6" s="149">
        <f aca="true" ca="1" t="shared" si="0" ref="C6:C16">CELL("row",C6)-5</f>
        <v>1</v>
      </c>
      <c r="D6" s="160" t="s">
        <v>283</v>
      </c>
      <c r="E6" s="149" t="s">
        <v>10</v>
      </c>
      <c r="F6" s="149">
        <v>1</v>
      </c>
      <c r="G6" s="149" t="s">
        <v>11</v>
      </c>
      <c r="H6" s="149">
        <v>1</v>
      </c>
      <c r="I6" s="149" t="s">
        <v>12</v>
      </c>
      <c r="J6" s="161">
        <v>1.5</v>
      </c>
      <c r="K6" s="162"/>
      <c r="L6" s="163" t="e">
        <f aca="true" t="shared" si="1" ref="L6:L14">T6/V6</f>
        <v>#DIV/0!</v>
      </c>
      <c r="M6" s="149" t="s">
        <v>14</v>
      </c>
      <c r="O6" s="149" t="s">
        <v>17</v>
      </c>
      <c r="Q6" s="149" t="s">
        <v>33</v>
      </c>
      <c r="U6" s="149" t="str">
        <f>"/"</f>
        <v>/</v>
      </c>
      <c r="X6" s="164">
        <v>4</v>
      </c>
      <c r="Y6" s="188"/>
    </row>
    <row r="7" spans="3:25" s="1" customFormat="1" ht="13.5">
      <c r="C7" s="1">
        <f ca="1" t="shared" si="0"/>
        <v>2</v>
      </c>
      <c r="D7" s="35" t="s">
        <v>284</v>
      </c>
      <c r="E7" s="1" t="s">
        <v>10</v>
      </c>
      <c r="F7" s="1">
        <v>2</v>
      </c>
      <c r="G7" s="1" t="s">
        <v>11</v>
      </c>
      <c r="H7" s="1">
        <v>1</v>
      </c>
      <c r="I7" s="1" t="s">
        <v>12</v>
      </c>
      <c r="J7" s="127">
        <v>1.5</v>
      </c>
      <c r="K7" s="100"/>
      <c r="L7" s="125" t="e">
        <f t="shared" si="1"/>
        <v>#DIV/0!</v>
      </c>
      <c r="M7" s="1" t="s">
        <v>14</v>
      </c>
      <c r="O7" s="1" t="s">
        <v>17</v>
      </c>
      <c r="Q7" s="1" t="s">
        <v>33</v>
      </c>
      <c r="U7" s="1" t="str">
        <f aca="true" t="shared" si="2" ref="U7:U39">"/"</f>
        <v>/</v>
      </c>
      <c r="X7" s="26">
        <v>4</v>
      </c>
      <c r="Y7" s="189"/>
    </row>
    <row r="8" spans="3:25" s="26" customFormat="1" ht="13.5">
      <c r="C8" s="1">
        <f ca="1" t="shared" si="0"/>
        <v>3</v>
      </c>
      <c r="D8" s="3" t="s">
        <v>285</v>
      </c>
      <c r="E8" s="26" t="s">
        <v>10</v>
      </c>
      <c r="F8" s="26">
        <v>2</v>
      </c>
      <c r="G8" s="26" t="s">
        <v>11</v>
      </c>
      <c r="H8" s="26">
        <v>2</v>
      </c>
      <c r="I8" s="26" t="s">
        <v>12</v>
      </c>
      <c r="J8" s="44">
        <v>1</v>
      </c>
      <c r="K8" s="100"/>
      <c r="L8" s="125" t="e">
        <f t="shared" si="1"/>
        <v>#DIV/0!</v>
      </c>
      <c r="M8" s="26" t="s">
        <v>14</v>
      </c>
      <c r="O8" s="26" t="s">
        <v>17</v>
      </c>
      <c r="Q8" s="26" t="s">
        <v>33</v>
      </c>
      <c r="U8" s="26" t="str">
        <f t="shared" si="2"/>
        <v>/</v>
      </c>
      <c r="X8" s="26">
        <v>4</v>
      </c>
      <c r="Y8" s="189"/>
    </row>
    <row r="9" spans="1:25" s="1" customFormat="1" ht="13.5">
      <c r="A9" s="26"/>
      <c r="C9" s="1">
        <f ca="1" t="shared" si="0"/>
        <v>4</v>
      </c>
      <c r="D9" s="35" t="s">
        <v>287</v>
      </c>
      <c r="E9" s="1" t="s">
        <v>10</v>
      </c>
      <c r="F9" s="1">
        <v>6</v>
      </c>
      <c r="G9" s="1" t="s">
        <v>11</v>
      </c>
      <c r="H9" s="1">
        <v>4</v>
      </c>
      <c r="I9" s="1" t="s">
        <v>12</v>
      </c>
      <c r="J9" s="127">
        <v>1</v>
      </c>
      <c r="K9" s="100"/>
      <c r="L9" s="125" t="e">
        <f t="shared" si="1"/>
        <v>#DIV/0!</v>
      </c>
      <c r="M9" s="1" t="s">
        <v>14</v>
      </c>
      <c r="O9" s="1" t="s">
        <v>17</v>
      </c>
      <c r="Q9" s="1" t="s">
        <v>33</v>
      </c>
      <c r="U9" s="1" t="str">
        <f t="shared" si="2"/>
        <v>/</v>
      </c>
      <c r="X9" s="26">
        <v>1</v>
      </c>
      <c r="Y9" s="189"/>
    </row>
    <row r="10" spans="3:25" s="1" customFormat="1" ht="13.5">
      <c r="C10" s="1">
        <f ca="1" t="shared" si="0"/>
        <v>5</v>
      </c>
      <c r="D10" s="3" t="s">
        <v>288</v>
      </c>
      <c r="E10" s="1" t="s">
        <v>10</v>
      </c>
      <c r="F10" s="1">
        <v>4</v>
      </c>
      <c r="G10" s="1" t="s">
        <v>11</v>
      </c>
      <c r="H10" s="1">
        <v>4</v>
      </c>
      <c r="I10" s="1" t="s">
        <v>12</v>
      </c>
      <c r="J10" s="127">
        <v>1</v>
      </c>
      <c r="K10" s="100"/>
      <c r="L10" s="125" t="e">
        <f t="shared" si="1"/>
        <v>#DIV/0!</v>
      </c>
      <c r="M10" s="1" t="s">
        <v>14</v>
      </c>
      <c r="O10" s="1" t="s">
        <v>17</v>
      </c>
      <c r="Q10" s="1" t="s">
        <v>33</v>
      </c>
      <c r="U10" s="1" t="str">
        <f t="shared" si="2"/>
        <v>/</v>
      </c>
      <c r="X10" s="26">
        <v>4</v>
      </c>
      <c r="Y10" s="189"/>
    </row>
    <row r="11" spans="3:25" s="1" customFormat="1" ht="13.5">
      <c r="C11" s="1">
        <f ca="1" t="shared" si="0"/>
        <v>6</v>
      </c>
      <c r="D11" s="3" t="s">
        <v>289</v>
      </c>
      <c r="E11" s="1" t="s">
        <v>10</v>
      </c>
      <c r="F11" s="1">
        <v>4</v>
      </c>
      <c r="G11" s="1" t="s">
        <v>11</v>
      </c>
      <c r="H11" s="1">
        <v>4</v>
      </c>
      <c r="I11" s="1" t="s">
        <v>12</v>
      </c>
      <c r="J11" s="127">
        <v>1.5</v>
      </c>
      <c r="K11" s="100"/>
      <c r="L11" s="125" t="e">
        <f t="shared" si="1"/>
        <v>#DIV/0!</v>
      </c>
      <c r="M11" s="1" t="s">
        <v>14</v>
      </c>
      <c r="O11" s="1" t="s">
        <v>17</v>
      </c>
      <c r="Q11" s="1" t="s">
        <v>33</v>
      </c>
      <c r="U11" s="1" t="str">
        <f t="shared" si="2"/>
        <v>/</v>
      </c>
      <c r="X11" s="26">
        <v>6</v>
      </c>
      <c r="Y11" s="189"/>
    </row>
    <row r="12" spans="1:25" s="1" customFormat="1" ht="13.5">
      <c r="A12" s="26"/>
      <c r="B12" s="26"/>
      <c r="C12" s="1">
        <f ca="1" t="shared" si="0"/>
        <v>7</v>
      </c>
      <c r="D12" s="35" t="s">
        <v>290</v>
      </c>
      <c r="E12" s="26" t="s">
        <v>10</v>
      </c>
      <c r="F12" s="26">
        <v>1</v>
      </c>
      <c r="G12" s="26" t="s">
        <v>11</v>
      </c>
      <c r="H12" s="26">
        <v>1</v>
      </c>
      <c r="I12" s="26" t="s">
        <v>12</v>
      </c>
      <c r="J12" s="44">
        <v>1</v>
      </c>
      <c r="K12" s="100"/>
      <c r="L12" s="125" t="e">
        <f t="shared" si="1"/>
        <v>#DIV/0!</v>
      </c>
      <c r="M12" s="26" t="s">
        <v>14</v>
      </c>
      <c r="N12" s="26"/>
      <c r="O12" s="26" t="s">
        <v>17</v>
      </c>
      <c r="P12" s="26"/>
      <c r="Q12" s="26" t="s">
        <v>33</v>
      </c>
      <c r="R12" s="26"/>
      <c r="S12" s="26"/>
      <c r="T12" s="26"/>
      <c r="U12" s="26" t="str">
        <f t="shared" si="2"/>
        <v>/</v>
      </c>
      <c r="V12" s="26"/>
      <c r="W12" s="26"/>
      <c r="X12" s="26">
        <v>5</v>
      </c>
      <c r="Y12" s="100"/>
    </row>
    <row r="13" spans="3:26" s="2" customFormat="1" ht="14.25" thickBot="1">
      <c r="C13" s="2">
        <f ca="1" t="shared" si="0"/>
        <v>8</v>
      </c>
      <c r="D13" s="145" t="s">
        <v>291</v>
      </c>
      <c r="E13" s="2" t="s">
        <v>10</v>
      </c>
      <c r="F13" s="2">
        <v>2</v>
      </c>
      <c r="G13" s="2" t="s">
        <v>11</v>
      </c>
      <c r="H13" s="2">
        <v>3</v>
      </c>
      <c r="I13" s="2" t="s">
        <v>12</v>
      </c>
      <c r="J13" s="48">
        <v>1.5</v>
      </c>
      <c r="K13" s="23"/>
      <c r="L13" s="46" t="e">
        <f t="shared" si="1"/>
        <v>#DIV/0!</v>
      </c>
      <c r="M13" s="2" t="s">
        <v>14</v>
      </c>
      <c r="O13" s="2" t="s">
        <v>17</v>
      </c>
      <c r="Q13" s="2" t="s">
        <v>33</v>
      </c>
      <c r="U13" s="2" t="str">
        <f t="shared" si="2"/>
        <v>/</v>
      </c>
      <c r="X13" s="43">
        <v>4</v>
      </c>
      <c r="Y13" s="190"/>
      <c r="Z13" s="77"/>
    </row>
    <row r="14" spans="1:25" s="1" customFormat="1" ht="13.5">
      <c r="A14" s="26"/>
      <c r="B14" s="26"/>
      <c r="C14" s="1">
        <f ca="1" t="shared" si="0"/>
        <v>9</v>
      </c>
      <c r="D14" s="35" t="s">
        <v>292</v>
      </c>
      <c r="E14" s="26" t="s">
        <v>10</v>
      </c>
      <c r="F14" s="26">
        <v>2</v>
      </c>
      <c r="G14" s="26" t="s">
        <v>11</v>
      </c>
      <c r="H14" s="26">
        <v>2</v>
      </c>
      <c r="I14" s="26" t="s">
        <v>12</v>
      </c>
      <c r="J14" s="44">
        <v>1.5</v>
      </c>
      <c r="K14" s="100"/>
      <c r="L14" s="125" t="e">
        <f t="shared" si="1"/>
        <v>#DIV/0!</v>
      </c>
      <c r="M14" s="26" t="s">
        <v>14</v>
      </c>
      <c r="N14" s="26"/>
      <c r="O14" s="26" t="s">
        <v>17</v>
      </c>
      <c r="P14" s="26"/>
      <c r="Q14" s="26" t="s">
        <v>33</v>
      </c>
      <c r="R14" s="26"/>
      <c r="S14" s="26"/>
      <c r="T14" s="26"/>
      <c r="U14" s="26" t="str">
        <f t="shared" si="2"/>
        <v>/</v>
      </c>
      <c r="V14" s="26"/>
      <c r="W14" s="26"/>
      <c r="X14" s="26">
        <v>4</v>
      </c>
      <c r="Y14" s="100"/>
    </row>
    <row r="15" spans="3:25" s="26" customFormat="1" ht="13.5">
      <c r="C15" s="1">
        <f ca="1" t="shared" si="0"/>
        <v>10</v>
      </c>
      <c r="D15" s="3" t="s">
        <v>293</v>
      </c>
      <c r="E15" s="26" t="s">
        <v>10</v>
      </c>
      <c r="F15" s="26">
        <v>1</v>
      </c>
      <c r="G15" s="26" t="s">
        <v>11</v>
      </c>
      <c r="H15" s="26">
        <v>1</v>
      </c>
      <c r="I15" s="26" t="s">
        <v>12</v>
      </c>
      <c r="J15" s="44">
        <v>1.5</v>
      </c>
      <c r="K15" s="100"/>
      <c r="L15" s="125" t="e">
        <f aca="true" t="shared" si="3" ref="L15:L21">T15/V15</f>
        <v>#DIV/0!</v>
      </c>
      <c r="M15" s="26" t="s">
        <v>14</v>
      </c>
      <c r="O15" s="26" t="s">
        <v>17</v>
      </c>
      <c r="Q15" s="26" t="s">
        <v>33</v>
      </c>
      <c r="U15" s="26" t="str">
        <f t="shared" si="2"/>
        <v>/</v>
      </c>
      <c r="X15" s="26">
        <v>5</v>
      </c>
      <c r="Y15" s="189"/>
    </row>
    <row r="16" spans="3:25" s="2" customFormat="1" ht="14.25" thickBot="1">
      <c r="C16" s="2">
        <f ca="1" t="shared" si="0"/>
        <v>11</v>
      </c>
      <c r="D16" s="145" t="s">
        <v>294</v>
      </c>
      <c r="E16" s="2" t="s">
        <v>10</v>
      </c>
      <c r="F16" s="2">
        <v>2</v>
      </c>
      <c r="G16" s="2" t="s">
        <v>11</v>
      </c>
      <c r="H16" s="2">
        <v>1</v>
      </c>
      <c r="I16" s="2" t="s">
        <v>12</v>
      </c>
      <c r="J16" s="48">
        <v>1.5</v>
      </c>
      <c r="K16" s="23"/>
      <c r="L16" s="46" t="e">
        <f>T16/V16</f>
        <v>#DIV/0!</v>
      </c>
      <c r="M16" s="2" t="s">
        <v>14</v>
      </c>
      <c r="O16" s="2" t="s">
        <v>17</v>
      </c>
      <c r="Q16" s="2" t="s">
        <v>33</v>
      </c>
      <c r="U16" s="2" t="str">
        <f t="shared" si="2"/>
        <v>/</v>
      </c>
      <c r="X16" s="179">
        <v>4</v>
      </c>
      <c r="Y16" s="190"/>
    </row>
    <row r="17" spans="1:25" s="1" customFormat="1" ht="13.5">
      <c r="A17" s="26" t="s">
        <v>185</v>
      </c>
      <c r="D17" s="167" t="str">
        <f>D22</f>
        <v>西崎幸広</v>
      </c>
      <c r="E17" s="1" t="s">
        <v>10</v>
      </c>
      <c r="F17" s="26">
        <v>1</v>
      </c>
      <c r="G17" s="1" t="s">
        <v>11</v>
      </c>
      <c r="H17" s="26">
        <v>1</v>
      </c>
      <c r="I17" s="1" t="s">
        <v>12</v>
      </c>
      <c r="J17" s="44">
        <v>1</v>
      </c>
      <c r="K17" s="100"/>
      <c r="L17" s="125" t="e">
        <f t="shared" si="3"/>
        <v>#DIV/0!</v>
      </c>
      <c r="M17" s="1" t="s">
        <v>14</v>
      </c>
      <c r="N17" s="26"/>
      <c r="O17" s="1" t="s">
        <v>17</v>
      </c>
      <c r="P17" s="26"/>
      <c r="Q17" s="1" t="s">
        <v>33</v>
      </c>
      <c r="T17" s="26"/>
      <c r="U17" s="1" t="str">
        <f t="shared" si="2"/>
        <v>/</v>
      </c>
      <c r="V17" s="26"/>
      <c r="X17" s="126"/>
      <c r="Y17" s="187"/>
    </row>
    <row r="18" spans="1:25" s="1" customFormat="1" ht="13.5">
      <c r="A18" s="26" t="s">
        <v>185</v>
      </c>
      <c r="D18" s="167" t="str">
        <f>D23</f>
        <v>松浦宏明</v>
      </c>
      <c r="E18" s="1" t="s">
        <v>10</v>
      </c>
      <c r="F18" s="26">
        <v>1</v>
      </c>
      <c r="G18" s="1" t="s">
        <v>11</v>
      </c>
      <c r="H18" s="26">
        <v>1</v>
      </c>
      <c r="I18" s="1" t="s">
        <v>12</v>
      </c>
      <c r="J18" s="44">
        <v>1</v>
      </c>
      <c r="K18" s="100"/>
      <c r="L18" s="125" t="e">
        <f t="shared" si="3"/>
        <v>#DIV/0!</v>
      </c>
      <c r="M18" s="1" t="s">
        <v>14</v>
      </c>
      <c r="N18" s="26"/>
      <c r="O18" s="1" t="s">
        <v>17</v>
      </c>
      <c r="P18" s="26"/>
      <c r="Q18" s="1" t="s">
        <v>33</v>
      </c>
      <c r="T18" s="26"/>
      <c r="U18" s="1" t="str">
        <f t="shared" si="2"/>
        <v>/</v>
      </c>
      <c r="V18" s="26"/>
      <c r="X18" s="126"/>
      <c r="Y18" s="174"/>
    </row>
    <row r="19" spans="1:26" s="1" customFormat="1" ht="13.5">
      <c r="A19" s="26" t="s">
        <v>185</v>
      </c>
      <c r="D19" s="167" t="str">
        <f>D24</f>
        <v>津野浩</v>
      </c>
      <c r="E19" s="1" t="s">
        <v>10</v>
      </c>
      <c r="F19" s="26">
        <v>1</v>
      </c>
      <c r="G19" s="1" t="s">
        <v>11</v>
      </c>
      <c r="H19" s="26">
        <v>1</v>
      </c>
      <c r="I19" s="1" t="s">
        <v>12</v>
      </c>
      <c r="J19" s="44">
        <v>1</v>
      </c>
      <c r="K19" s="100"/>
      <c r="L19" s="125" t="e">
        <f t="shared" si="3"/>
        <v>#DIV/0!</v>
      </c>
      <c r="M19" s="1" t="s">
        <v>14</v>
      </c>
      <c r="O19" s="1" t="s">
        <v>17</v>
      </c>
      <c r="P19" s="26"/>
      <c r="Q19" s="1" t="s">
        <v>33</v>
      </c>
      <c r="T19" s="26"/>
      <c r="U19" s="1" t="str">
        <f t="shared" si="2"/>
        <v>/</v>
      </c>
      <c r="V19" s="26"/>
      <c r="X19" s="126"/>
      <c r="Y19" s="174"/>
      <c r="Z19" s="26"/>
    </row>
    <row r="20" spans="1:25" s="1" customFormat="1" ht="13.5">
      <c r="A20" s="26" t="s">
        <v>185</v>
      </c>
      <c r="D20" s="167" t="str">
        <f>D25</f>
        <v>川原昭二</v>
      </c>
      <c r="E20" s="1" t="s">
        <v>10</v>
      </c>
      <c r="F20" s="26">
        <v>1</v>
      </c>
      <c r="G20" s="1" t="s">
        <v>11</v>
      </c>
      <c r="H20" s="26">
        <v>1</v>
      </c>
      <c r="I20" s="1" t="s">
        <v>12</v>
      </c>
      <c r="J20" s="127">
        <v>1</v>
      </c>
      <c r="K20" s="100"/>
      <c r="L20" s="125" t="e">
        <f t="shared" si="3"/>
        <v>#DIV/0!</v>
      </c>
      <c r="M20" s="1" t="s">
        <v>14</v>
      </c>
      <c r="O20" s="1" t="s">
        <v>17</v>
      </c>
      <c r="Q20" s="1" t="s">
        <v>33</v>
      </c>
      <c r="T20" s="26"/>
      <c r="U20" s="1" t="str">
        <f t="shared" si="2"/>
        <v>/</v>
      </c>
      <c r="V20" s="26"/>
      <c r="X20" s="126"/>
      <c r="Y20" s="174"/>
    </row>
    <row r="21" spans="1:25" s="30" customFormat="1" ht="14.25" thickBot="1">
      <c r="A21" s="137" t="s">
        <v>185</v>
      </c>
      <c r="D21" s="168" t="str">
        <f>D26</f>
        <v>河野博文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45">
        <v>1</v>
      </c>
      <c r="K21" s="31"/>
      <c r="L21" s="47" t="e">
        <f t="shared" si="3"/>
        <v>#DIV/0!</v>
      </c>
      <c r="M21" s="30" t="s">
        <v>14</v>
      </c>
      <c r="O21" s="30" t="s">
        <v>17</v>
      </c>
      <c r="Q21" s="30" t="s">
        <v>33</v>
      </c>
      <c r="U21" s="30" t="str">
        <f t="shared" si="2"/>
        <v>/</v>
      </c>
      <c r="X21" s="39"/>
      <c r="Y21" s="176"/>
    </row>
    <row r="22" spans="1:25" ht="14.25" thickTop="1">
      <c r="A22" s="5"/>
      <c r="B22" s="1"/>
      <c r="C22" s="1" t="s">
        <v>2</v>
      </c>
      <c r="D22" s="35" t="s">
        <v>295</v>
      </c>
      <c r="E22" s="26" t="s">
        <v>34</v>
      </c>
      <c r="F22" s="26">
        <v>6</v>
      </c>
      <c r="G22" s="26" t="s">
        <v>23</v>
      </c>
      <c r="H22" s="21"/>
      <c r="I22" s="29" t="s">
        <v>28</v>
      </c>
      <c r="J22" s="1">
        <v>20</v>
      </c>
      <c r="K22" s="21"/>
      <c r="L22" s="37" t="e">
        <f>T22/V22*7</f>
        <v>#DIV/0!</v>
      </c>
      <c r="M22" s="26" t="s">
        <v>154</v>
      </c>
      <c r="O22" s="26" t="s">
        <v>155</v>
      </c>
      <c r="P22" s="26"/>
      <c r="T22" s="26"/>
      <c r="U22" s="1" t="str">
        <f t="shared" si="2"/>
        <v>/</v>
      </c>
      <c r="V22" s="26"/>
      <c r="X22" s="38"/>
      <c r="Y22" s="38"/>
    </row>
    <row r="23" spans="1:25" ht="13.5">
      <c r="A23" s="5"/>
      <c r="B23" s="1"/>
      <c r="C23" s="1"/>
      <c r="D23" s="35" t="s">
        <v>296</v>
      </c>
      <c r="E23" s="26" t="s">
        <v>34</v>
      </c>
      <c r="F23" s="26">
        <v>5</v>
      </c>
      <c r="G23" s="26" t="s">
        <v>23</v>
      </c>
      <c r="H23" s="21"/>
      <c r="I23" s="29" t="s">
        <v>28</v>
      </c>
      <c r="J23" s="1">
        <v>20</v>
      </c>
      <c r="K23" s="21"/>
      <c r="L23" s="37" t="e">
        <f>T23/V23*7</f>
        <v>#DIV/0!</v>
      </c>
      <c r="M23" s="26" t="s">
        <v>154</v>
      </c>
      <c r="O23" s="26" t="s">
        <v>155</v>
      </c>
      <c r="T23" s="26"/>
      <c r="U23" s="1" t="str">
        <f t="shared" si="2"/>
        <v>/</v>
      </c>
      <c r="V23" s="26"/>
      <c r="X23" s="38"/>
      <c r="Y23" s="38"/>
    </row>
    <row r="24" spans="1:25" ht="13.5">
      <c r="A24" s="5"/>
      <c r="B24" s="1"/>
      <c r="C24" s="1"/>
      <c r="D24" s="35" t="s">
        <v>297</v>
      </c>
      <c r="E24" s="26" t="s">
        <v>34</v>
      </c>
      <c r="F24" s="26">
        <v>5</v>
      </c>
      <c r="G24" s="26" t="s">
        <v>23</v>
      </c>
      <c r="H24" s="21"/>
      <c r="I24" s="29" t="s">
        <v>28</v>
      </c>
      <c r="J24" s="1">
        <v>20</v>
      </c>
      <c r="K24" s="21"/>
      <c r="L24" s="37" t="e">
        <f>T24/V24*7</f>
        <v>#DIV/0!</v>
      </c>
      <c r="M24" s="26" t="s">
        <v>154</v>
      </c>
      <c r="O24" s="26" t="s">
        <v>155</v>
      </c>
      <c r="T24" s="26"/>
      <c r="U24" s="1" t="str">
        <f t="shared" si="2"/>
        <v>/</v>
      </c>
      <c r="V24" s="26"/>
      <c r="X24" s="38"/>
      <c r="Y24" s="38"/>
    </row>
    <row r="25" spans="1:25" ht="13.5">
      <c r="A25" s="5"/>
      <c r="B25" s="1"/>
      <c r="C25" s="1" t="s">
        <v>3</v>
      </c>
      <c r="D25" s="35" t="s">
        <v>298</v>
      </c>
      <c r="E25" s="26" t="s">
        <v>34</v>
      </c>
      <c r="F25" s="26">
        <v>3</v>
      </c>
      <c r="G25" s="26" t="s">
        <v>23</v>
      </c>
      <c r="H25" s="21"/>
      <c r="I25" s="29" t="s">
        <v>28</v>
      </c>
      <c r="J25" s="1">
        <v>10</v>
      </c>
      <c r="K25" s="21"/>
      <c r="L25" s="37" t="e">
        <f>T25/V25*7</f>
        <v>#DIV/0!</v>
      </c>
      <c r="M25" s="26" t="s">
        <v>154</v>
      </c>
      <c r="O25" s="26" t="s">
        <v>155</v>
      </c>
      <c r="T25" s="26"/>
      <c r="U25" s="1" t="str">
        <f t="shared" si="2"/>
        <v>/</v>
      </c>
      <c r="V25" s="26"/>
      <c r="X25" s="38"/>
      <c r="Y25" s="38"/>
    </row>
    <row r="26" spans="1:25" s="1" customFormat="1" ht="13.5">
      <c r="A26" s="5"/>
      <c r="C26" s="1" t="s">
        <v>3</v>
      </c>
      <c r="D26" s="35" t="s">
        <v>299</v>
      </c>
      <c r="E26" s="26" t="s">
        <v>34</v>
      </c>
      <c r="F26" s="26">
        <v>5</v>
      </c>
      <c r="G26" s="26" t="s">
        <v>23</v>
      </c>
      <c r="H26" s="100"/>
      <c r="I26" s="29" t="s">
        <v>28</v>
      </c>
      <c r="J26" s="1">
        <v>10</v>
      </c>
      <c r="K26" s="100"/>
      <c r="L26" s="136" t="e">
        <f>T26/V26*7</f>
        <v>#DIV/0!</v>
      </c>
      <c r="M26" s="26" t="s">
        <v>154</v>
      </c>
      <c r="O26" s="26" t="s">
        <v>155</v>
      </c>
      <c r="T26" s="26"/>
      <c r="U26" s="1" t="str">
        <f t="shared" si="2"/>
        <v>/</v>
      </c>
      <c r="V26" s="26"/>
      <c r="X26" s="126"/>
      <c r="Y26" s="126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148" customFormat="1" ht="14.25" thickBot="1">
      <c r="A28" s="153" t="s">
        <v>183</v>
      </c>
      <c r="C28" s="148" t="s">
        <v>184</v>
      </c>
      <c r="E28" s="146"/>
      <c r="F28" s="147"/>
      <c r="G28" s="146"/>
      <c r="H28" s="146"/>
      <c r="I28" s="146"/>
      <c r="K28" s="151" t="s">
        <v>22</v>
      </c>
      <c r="L28" s="148" t="s">
        <v>13</v>
      </c>
      <c r="T28" s="148" t="s">
        <v>18</v>
      </c>
      <c r="V28" s="148" t="s">
        <v>9</v>
      </c>
      <c r="X28" s="148" t="s">
        <v>160</v>
      </c>
      <c r="Y28" s="148" t="s">
        <v>63</v>
      </c>
    </row>
    <row r="29" spans="1:25" s="149" customFormat="1" ht="14.25" thickTop="1">
      <c r="A29" s="160"/>
      <c r="C29" s="149">
        <f ca="1">CELL("row",C29)-5</f>
        <v>24</v>
      </c>
      <c r="D29" s="165" t="s">
        <v>300</v>
      </c>
      <c r="E29" s="149" t="s">
        <v>10</v>
      </c>
      <c r="F29" s="164">
        <v>2</v>
      </c>
      <c r="G29" s="149" t="s">
        <v>11</v>
      </c>
      <c r="H29" s="164">
        <v>2</v>
      </c>
      <c r="I29" s="149" t="s">
        <v>12</v>
      </c>
      <c r="J29" s="169">
        <v>1</v>
      </c>
      <c r="K29" s="162"/>
      <c r="L29" s="163" t="e">
        <f>T29/V29</f>
        <v>#DIV/0!</v>
      </c>
      <c r="M29" s="149" t="s">
        <v>14</v>
      </c>
      <c r="N29" s="164"/>
      <c r="O29" s="149" t="s">
        <v>17</v>
      </c>
      <c r="P29" s="164"/>
      <c r="Q29" s="149" t="s">
        <v>33</v>
      </c>
      <c r="T29" s="164"/>
      <c r="U29" s="149" t="str">
        <f t="shared" si="2"/>
        <v>/</v>
      </c>
      <c r="V29" s="164"/>
      <c r="X29" s="164">
        <v>1</v>
      </c>
      <c r="Y29" s="188"/>
    </row>
    <row r="30" spans="1:25" s="1" customFormat="1" ht="13.5">
      <c r="A30" s="26"/>
      <c r="B30" s="26"/>
      <c r="C30" s="1">
        <f ca="1">CELL("row",C30)-5</f>
        <v>25</v>
      </c>
      <c r="D30" s="35" t="s">
        <v>301</v>
      </c>
      <c r="E30" s="1" t="s">
        <v>10</v>
      </c>
      <c r="F30" s="1">
        <v>2</v>
      </c>
      <c r="G30" s="1" t="s">
        <v>11</v>
      </c>
      <c r="H30" s="1">
        <v>1</v>
      </c>
      <c r="I30" s="1" t="s">
        <v>12</v>
      </c>
      <c r="J30" s="127">
        <v>1</v>
      </c>
      <c r="K30" s="100"/>
      <c r="L30" s="125" t="e">
        <f aca="true" t="shared" si="4" ref="L30:L36">T30/V30</f>
        <v>#DIV/0!</v>
      </c>
      <c r="M30" s="1" t="s">
        <v>14</v>
      </c>
      <c r="O30" s="1" t="s">
        <v>17</v>
      </c>
      <c r="Q30" s="1" t="s">
        <v>33</v>
      </c>
      <c r="U30" s="1" t="str">
        <f t="shared" si="2"/>
        <v>/</v>
      </c>
      <c r="X30" s="26">
        <v>3</v>
      </c>
      <c r="Y30" s="100"/>
    </row>
    <row r="31" spans="3:25" s="26" customFormat="1" ht="13.5">
      <c r="C31" s="1">
        <f ca="1">CELL("row",C31)-5</f>
        <v>26</v>
      </c>
      <c r="D31" s="3" t="s">
        <v>302</v>
      </c>
      <c r="E31" s="26" t="s">
        <v>10</v>
      </c>
      <c r="F31" s="26">
        <v>2</v>
      </c>
      <c r="G31" s="26" t="s">
        <v>11</v>
      </c>
      <c r="H31" s="26">
        <v>1</v>
      </c>
      <c r="I31" s="26" t="s">
        <v>12</v>
      </c>
      <c r="J31" s="44">
        <v>1</v>
      </c>
      <c r="K31" s="100"/>
      <c r="L31" s="125" t="e">
        <f>T31/V31</f>
        <v>#DIV/0!</v>
      </c>
      <c r="M31" s="26" t="s">
        <v>14</v>
      </c>
      <c r="O31" s="26" t="s">
        <v>17</v>
      </c>
      <c r="Q31" s="26" t="s">
        <v>33</v>
      </c>
      <c r="U31" s="26" t="str">
        <f t="shared" si="2"/>
        <v>/</v>
      </c>
      <c r="X31" s="26">
        <v>3</v>
      </c>
      <c r="Y31" s="189"/>
    </row>
    <row r="32" spans="1:25" s="1" customFormat="1" ht="13.5">
      <c r="A32" s="26"/>
      <c r="B32" s="26"/>
      <c r="C32" s="1">
        <f ca="1">CELL("row",C32)-5</f>
        <v>27</v>
      </c>
      <c r="D32" s="35" t="s">
        <v>303</v>
      </c>
      <c r="E32" s="26" t="s">
        <v>10</v>
      </c>
      <c r="F32" s="26">
        <v>2</v>
      </c>
      <c r="G32" s="26" t="s">
        <v>11</v>
      </c>
      <c r="H32" s="26">
        <v>1</v>
      </c>
      <c r="I32" s="26" t="s">
        <v>12</v>
      </c>
      <c r="J32" s="44">
        <v>1.5</v>
      </c>
      <c r="K32" s="100"/>
      <c r="L32" s="125" t="e">
        <f t="shared" si="4"/>
        <v>#DIV/0!</v>
      </c>
      <c r="M32" s="26" t="s">
        <v>14</v>
      </c>
      <c r="N32" s="26"/>
      <c r="O32" s="26" t="s">
        <v>17</v>
      </c>
      <c r="P32" s="26"/>
      <c r="Q32" s="26" t="s">
        <v>33</v>
      </c>
      <c r="R32" s="26"/>
      <c r="S32" s="26"/>
      <c r="T32" s="26"/>
      <c r="U32" s="26" t="str">
        <f t="shared" si="2"/>
        <v>/</v>
      </c>
      <c r="V32" s="26"/>
      <c r="W32" s="26"/>
      <c r="X32" s="26">
        <v>3</v>
      </c>
      <c r="Y32" s="100"/>
    </row>
    <row r="33" spans="1:25" s="2" customFormat="1" ht="14.25" thickBot="1">
      <c r="A33" s="43"/>
      <c r="B33" s="43"/>
      <c r="C33" s="2">
        <f ca="1">CELL("row",C33)-5</f>
        <v>28</v>
      </c>
      <c r="D33" s="145" t="s">
        <v>304</v>
      </c>
      <c r="E33" s="2" t="s">
        <v>10</v>
      </c>
      <c r="F33" s="2">
        <v>1</v>
      </c>
      <c r="G33" s="2" t="s">
        <v>11</v>
      </c>
      <c r="H33" s="2">
        <v>1</v>
      </c>
      <c r="I33" s="2" t="s">
        <v>12</v>
      </c>
      <c r="J33" s="48">
        <v>1</v>
      </c>
      <c r="K33" s="23"/>
      <c r="L33" s="46" t="e">
        <f t="shared" si="4"/>
        <v>#DIV/0!</v>
      </c>
      <c r="M33" s="2" t="s">
        <v>14</v>
      </c>
      <c r="O33" s="2" t="s">
        <v>17</v>
      </c>
      <c r="Q33" s="2" t="s">
        <v>33</v>
      </c>
      <c r="U33" s="2" t="str">
        <f t="shared" si="2"/>
        <v>/</v>
      </c>
      <c r="X33" s="43">
        <v>3</v>
      </c>
      <c r="Y33" s="23"/>
    </row>
    <row r="34" spans="1:26" s="1" customFormat="1" ht="13.5">
      <c r="A34" s="1" t="s">
        <v>185</v>
      </c>
      <c r="D34" s="167" t="str">
        <f>D37</f>
        <v>柴田保光</v>
      </c>
      <c r="E34" s="1" t="s">
        <v>10</v>
      </c>
      <c r="F34" s="26">
        <v>1</v>
      </c>
      <c r="G34" s="1" t="s">
        <v>11</v>
      </c>
      <c r="H34" s="26">
        <v>1</v>
      </c>
      <c r="I34" s="1" t="s">
        <v>12</v>
      </c>
      <c r="J34" s="44">
        <v>1</v>
      </c>
      <c r="K34" s="100"/>
      <c r="L34" s="125" t="e">
        <f t="shared" si="4"/>
        <v>#DIV/0!</v>
      </c>
      <c r="M34" s="1" t="s">
        <v>14</v>
      </c>
      <c r="O34" s="1" t="s">
        <v>17</v>
      </c>
      <c r="P34" s="26"/>
      <c r="Q34" s="1" t="s">
        <v>33</v>
      </c>
      <c r="T34" s="26"/>
      <c r="U34" s="1" t="str">
        <f t="shared" si="2"/>
        <v>/</v>
      </c>
      <c r="V34" s="26"/>
      <c r="X34" s="126"/>
      <c r="Y34" s="100"/>
      <c r="Z34" s="26"/>
    </row>
    <row r="35" spans="1:25" s="1" customFormat="1" ht="13.5">
      <c r="A35" s="1" t="s">
        <v>185</v>
      </c>
      <c r="D35" s="167" t="str">
        <f>D38</f>
        <v>金沢次男</v>
      </c>
      <c r="E35" s="1" t="s">
        <v>10</v>
      </c>
      <c r="F35" s="26">
        <v>1</v>
      </c>
      <c r="G35" s="1" t="s">
        <v>11</v>
      </c>
      <c r="H35" s="26">
        <v>1</v>
      </c>
      <c r="I35" s="1" t="s">
        <v>12</v>
      </c>
      <c r="J35" s="127">
        <v>1</v>
      </c>
      <c r="K35" s="100"/>
      <c r="L35" s="125" t="e">
        <f t="shared" si="4"/>
        <v>#DIV/0!</v>
      </c>
      <c r="M35" s="1" t="s">
        <v>14</v>
      </c>
      <c r="O35" s="1" t="s">
        <v>17</v>
      </c>
      <c r="Q35" s="1" t="s">
        <v>33</v>
      </c>
      <c r="T35" s="26"/>
      <c r="U35" s="1" t="str">
        <f t="shared" si="2"/>
        <v>/</v>
      </c>
      <c r="V35" s="26"/>
      <c r="X35" s="126"/>
      <c r="Y35" s="100"/>
    </row>
    <row r="36" spans="1:25" s="30" customFormat="1" ht="14.25" thickBot="1">
      <c r="A36" s="30" t="s">
        <v>185</v>
      </c>
      <c r="D36" s="168" t="str">
        <f>D39</f>
        <v>武田一浩</v>
      </c>
      <c r="E36" s="30" t="s">
        <v>10</v>
      </c>
      <c r="F36" s="30">
        <v>1</v>
      </c>
      <c r="G36" s="30" t="s">
        <v>11</v>
      </c>
      <c r="H36" s="30">
        <v>1</v>
      </c>
      <c r="I36" s="30" t="s">
        <v>12</v>
      </c>
      <c r="J36" s="45">
        <v>1</v>
      </c>
      <c r="K36" s="31"/>
      <c r="L36" s="47" t="e">
        <f t="shared" si="4"/>
        <v>#DIV/0!</v>
      </c>
      <c r="M36" s="30" t="s">
        <v>14</v>
      </c>
      <c r="O36" s="30" t="s">
        <v>17</v>
      </c>
      <c r="Q36" s="30" t="s">
        <v>33</v>
      </c>
      <c r="U36" s="30" t="str">
        <f t="shared" si="2"/>
        <v>/</v>
      </c>
      <c r="X36" s="39"/>
      <c r="Y36" s="31"/>
    </row>
    <row r="37" spans="1:25" s="1" customFormat="1" ht="14.25" thickTop="1">
      <c r="A37" s="26"/>
      <c r="B37" s="26"/>
      <c r="C37" s="1">
        <v>1</v>
      </c>
      <c r="D37" s="35" t="s">
        <v>306</v>
      </c>
      <c r="E37" s="26" t="s">
        <v>34</v>
      </c>
      <c r="F37" s="26">
        <v>3</v>
      </c>
      <c r="G37" s="26" t="s">
        <v>23</v>
      </c>
      <c r="H37" s="126"/>
      <c r="I37" s="29" t="s">
        <v>28</v>
      </c>
      <c r="J37" s="1">
        <v>20</v>
      </c>
      <c r="K37" s="126"/>
      <c r="L37" s="136" t="e">
        <f>T37/V37*7</f>
        <v>#DIV/0!</v>
      </c>
      <c r="M37" s="26" t="s">
        <v>154</v>
      </c>
      <c r="O37" s="26" t="s">
        <v>155</v>
      </c>
      <c r="P37" s="26"/>
      <c r="T37" s="26"/>
      <c r="U37" s="1" t="str">
        <f t="shared" si="2"/>
        <v>/</v>
      </c>
      <c r="V37" s="26"/>
      <c r="X37" s="126"/>
      <c r="Y37" s="126"/>
    </row>
    <row r="38" spans="1:25" s="1" customFormat="1" ht="13.5">
      <c r="A38" s="26"/>
      <c r="B38" s="26"/>
      <c r="C38" s="1">
        <v>2</v>
      </c>
      <c r="D38" s="35" t="s">
        <v>305</v>
      </c>
      <c r="E38" s="26" t="s">
        <v>34</v>
      </c>
      <c r="F38" s="26">
        <v>3</v>
      </c>
      <c r="G38" s="26" t="s">
        <v>23</v>
      </c>
      <c r="H38" s="126"/>
      <c r="I38" s="29" t="s">
        <v>28</v>
      </c>
      <c r="J38" s="1">
        <v>20</v>
      </c>
      <c r="K38" s="126"/>
      <c r="L38" s="136" t="e">
        <f>T38/V38*7</f>
        <v>#DIV/0!</v>
      </c>
      <c r="M38" s="26" t="s">
        <v>154</v>
      </c>
      <c r="O38" s="26" t="s">
        <v>155</v>
      </c>
      <c r="T38" s="26"/>
      <c r="U38" s="1" t="str">
        <f t="shared" si="2"/>
        <v>/</v>
      </c>
      <c r="V38" s="26"/>
      <c r="X38" s="126"/>
      <c r="Y38" s="126"/>
    </row>
    <row r="39" spans="1:25" s="30" customFormat="1" ht="14.25" thickBot="1">
      <c r="A39" s="137"/>
      <c r="B39" s="137"/>
      <c r="C39" s="30">
        <v>3</v>
      </c>
      <c r="D39" s="148" t="s">
        <v>363</v>
      </c>
      <c r="E39" s="137" t="s">
        <v>34</v>
      </c>
      <c r="F39" s="137">
        <v>4</v>
      </c>
      <c r="G39" s="137" t="s">
        <v>23</v>
      </c>
      <c r="H39" s="39"/>
      <c r="I39" s="138" t="s">
        <v>28</v>
      </c>
      <c r="J39" s="1">
        <v>10</v>
      </c>
      <c r="K39" s="39"/>
      <c r="L39" s="139" t="e">
        <f>T39/V39*7</f>
        <v>#DIV/0!</v>
      </c>
      <c r="M39" s="137" t="s">
        <v>154</v>
      </c>
      <c r="O39" s="137" t="s">
        <v>155</v>
      </c>
      <c r="T39" s="137"/>
      <c r="U39" s="30" t="str">
        <f t="shared" si="2"/>
        <v>/</v>
      </c>
      <c r="V39" s="137"/>
      <c r="X39" s="39"/>
      <c r="Y39" s="39"/>
    </row>
    <row r="40" spans="12:22" s="4" customFormat="1" ht="14.25" thickTop="1">
      <c r="L40" s="4" t="s">
        <v>25</v>
      </c>
      <c r="T40" s="4" t="s">
        <v>17</v>
      </c>
      <c r="U40" s="35"/>
      <c r="V40" s="4" t="s">
        <v>29</v>
      </c>
    </row>
    <row r="42" spans="20:22" ht="13.5">
      <c r="T42" t="s">
        <v>151</v>
      </c>
      <c r="V42" t="s">
        <v>152</v>
      </c>
    </row>
    <row r="43" spans="20:22" ht="13.5">
      <c r="T43">
        <f>SUM(T22:T26)</f>
        <v>0</v>
      </c>
      <c r="V43">
        <f>SUM(V22:V26)</f>
        <v>0</v>
      </c>
    </row>
  </sheetData>
  <mergeCells count="3">
    <mergeCell ref="N1:O1"/>
    <mergeCell ref="G3:H3"/>
    <mergeCell ref="E4:G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B43"/>
  <sheetViews>
    <sheetView workbookViewId="0" topLeftCell="A1">
      <selection activeCell="F14" sqref="F14"/>
    </sheetView>
  </sheetViews>
  <sheetFormatPr defaultColWidth="9.00390625" defaultRowHeight="13.5"/>
  <cols>
    <col min="1" max="1" width="4.00390625" style="0" customWidth="1"/>
    <col min="2" max="2" width="3.625" style="0" bestFit="1" customWidth="1"/>
    <col min="3" max="3" width="3.75390625" style="0" bestFit="1" customWidth="1"/>
    <col min="4" max="4" width="11.00390625" style="0" customWidth="1"/>
    <col min="5" max="5" width="3.00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4.75390625" style="0" customWidth="1"/>
    <col min="11" max="11" width="11.25390625" style="0" bestFit="1" customWidth="1"/>
    <col min="12" max="12" width="6.375" style="0" customWidth="1"/>
    <col min="13" max="13" width="3.00390625" style="0" customWidth="1"/>
    <col min="14" max="14" width="4.125" style="0" customWidth="1"/>
    <col min="15" max="15" width="3.375" style="0" bestFit="1" customWidth="1"/>
    <col min="16" max="16" width="4.50390625" style="0" bestFit="1" customWidth="1"/>
    <col min="17" max="17" width="3.375" style="0" bestFit="1" customWidth="1"/>
    <col min="18" max="18" width="3.50390625" style="0" bestFit="1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375" style="0" customWidth="1"/>
    <col min="25" max="25" width="3.50390625" style="0" bestFit="1" customWidth="1"/>
    <col min="26" max="26" width="7.125" style="0" customWidth="1"/>
    <col min="27" max="27" width="3.375" style="0" bestFit="1" customWidth="1"/>
    <col min="28" max="28" width="4.25390625" style="0" bestFit="1" customWidth="1"/>
  </cols>
  <sheetData>
    <row r="1" spans="4:28" ht="14.25" thickBot="1">
      <c r="D1" s="15" t="s">
        <v>0</v>
      </c>
      <c r="E1" s="16" t="s">
        <v>253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254</v>
      </c>
      <c r="Q1" s="35"/>
      <c r="R1" s="158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72"/>
      <c r="O2" s="72" t="s">
        <v>271</v>
      </c>
      <c r="P2" s="72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187</v>
      </c>
      <c r="N3" s="72"/>
      <c r="O3" s="72"/>
      <c r="P3" s="101"/>
      <c r="Q3" s="159"/>
      <c r="R3" s="159"/>
      <c r="S3" s="159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f>D3+G3+J3</f>
        <v>0</v>
      </c>
      <c r="K4" s="106" t="s">
        <v>146</v>
      </c>
      <c r="M4" s="41" t="s">
        <v>31</v>
      </c>
      <c r="N4" s="72"/>
      <c r="O4" s="73"/>
      <c r="P4" s="73"/>
      <c r="Q4" s="1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35" customFormat="1" ht="14.25" customHeight="1">
      <c r="C5" s="35" t="s">
        <v>32</v>
      </c>
      <c r="E5" s="3"/>
      <c r="F5" s="7"/>
      <c r="G5" s="3"/>
      <c r="H5" s="3"/>
      <c r="I5" s="3"/>
      <c r="K5" s="150" t="s">
        <v>22</v>
      </c>
      <c r="L5" s="35" t="s">
        <v>13</v>
      </c>
      <c r="T5" s="35" t="s">
        <v>18</v>
      </c>
      <c r="V5" s="35" t="s">
        <v>9</v>
      </c>
      <c r="X5" s="35" t="s">
        <v>160</v>
      </c>
      <c r="Y5" s="35" t="s">
        <v>63</v>
      </c>
    </row>
    <row r="6" spans="3:24" s="1" customFormat="1" ht="13.5">
      <c r="C6" s="1">
        <f aca="true" ca="1" t="shared" si="0" ref="C6:C16">CELL("row",C6)-5</f>
        <v>1</v>
      </c>
      <c r="D6" s="35" t="s">
        <v>257</v>
      </c>
      <c r="E6" s="1" t="s">
        <v>10</v>
      </c>
      <c r="F6" s="1">
        <v>6</v>
      </c>
      <c r="G6" s="1" t="s">
        <v>11</v>
      </c>
      <c r="H6" s="1">
        <v>4</v>
      </c>
      <c r="I6" s="1" t="s">
        <v>12</v>
      </c>
      <c r="J6" s="127">
        <v>2</v>
      </c>
      <c r="K6" s="100"/>
      <c r="L6" s="125" t="e">
        <f aca="true" t="shared" si="1" ref="L6:L21">T6/V6</f>
        <v>#DIV/0!</v>
      </c>
      <c r="M6" s="1" t="s">
        <v>14</v>
      </c>
      <c r="O6" s="1" t="s">
        <v>17</v>
      </c>
      <c r="Q6" s="1" t="s">
        <v>33</v>
      </c>
      <c r="U6" s="1" t="str">
        <f aca="true" t="shared" si="2" ref="U6:U26">"/"</f>
        <v>/</v>
      </c>
      <c r="X6" s="1">
        <v>5</v>
      </c>
    </row>
    <row r="7" spans="3:24" s="1" customFormat="1" ht="13.5">
      <c r="C7" s="1">
        <f ca="1" t="shared" si="0"/>
        <v>2</v>
      </c>
      <c r="D7" s="35" t="s">
        <v>256</v>
      </c>
      <c r="E7" s="1" t="s">
        <v>10</v>
      </c>
      <c r="F7" s="1">
        <v>6</v>
      </c>
      <c r="G7" s="1" t="s">
        <v>11</v>
      </c>
      <c r="H7" s="1">
        <v>2</v>
      </c>
      <c r="I7" s="1" t="s">
        <v>12</v>
      </c>
      <c r="J7" s="127">
        <v>2</v>
      </c>
      <c r="K7" s="100"/>
      <c r="L7" s="125" t="e">
        <f t="shared" si="1"/>
        <v>#DIV/0!</v>
      </c>
      <c r="M7" s="1" t="s">
        <v>14</v>
      </c>
      <c r="O7" s="1" t="s">
        <v>17</v>
      </c>
      <c r="Q7" s="1" t="s">
        <v>33</v>
      </c>
      <c r="U7" s="1" t="str">
        <f t="shared" si="2"/>
        <v>/</v>
      </c>
      <c r="X7" s="1">
        <v>4</v>
      </c>
    </row>
    <row r="8" spans="3:24" s="1" customFormat="1" ht="13.5">
      <c r="C8" s="1">
        <f ca="1" t="shared" si="0"/>
        <v>3</v>
      </c>
      <c r="D8" s="35" t="s">
        <v>265</v>
      </c>
      <c r="E8" s="1" t="s">
        <v>10</v>
      </c>
      <c r="F8" s="26">
        <v>5</v>
      </c>
      <c r="G8" s="1" t="s">
        <v>11</v>
      </c>
      <c r="H8" s="1">
        <v>3</v>
      </c>
      <c r="I8" s="1" t="s">
        <v>12</v>
      </c>
      <c r="J8" s="127">
        <v>1</v>
      </c>
      <c r="K8" s="100"/>
      <c r="L8" s="125" t="e">
        <f t="shared" si="1"/>
        <v>#DIV/0!</v>
      </c>
      <c r="M8" s="1" t="s">
        <v>14</v>
      </c>
      <c r="O8" s="1" t="s">
        <v>17</v>
      </c>
      <c r="Q8" s="1" t="s">
        <v>33</v>
      </c>
      <c r="U8" s="1" t="str">
        <f t="shared" si="2"/>
        <v>/</v>
      </c>
      <c r="V8" s="26"/>
      <c r="X8" s="1">
        <v>2</v>
      </c>
    </row>
    <row r="9" spans="3:26" s="1" customFormat="1" ht="13.5">
      <c r="C9" s="1">
        <f ca="1" t="shared" si="0"/>
        <v>4</v>
      </c>
      <c r="D9" s="35" t="s">
        <v>258</v>
      </c>
      <c r="E9" s="1" t="s">
        <v>10</v>
      </c>
      <c r="F9" s="1">
        <v>5</v>
      </c>
      <c r="G9" s="1" t="s">
        <v>11</v>
      </c>
      <c r="H9" s="1">
        <v>5</v>
      </c>
      <c r="I9" s="1" t="s">
        <v>12</v>
      </c>
      <c r="J9" s="127">
        <v>1</v>
      </c>
      <c r="K9" s="100"/>
      <c r="L9" s="125" t="e">
        <f t="shared" si="1"/>
        <v>#DIV/0!</v>
      </c>
      <c r="M9" s="1" t="s">
        <v>14</v>
      </c>
      <c r="N9" s="26"/>
      <c r="O9" s="1" t="s">
        <v>17</v>
      </c>
      <c r="P9" s="26"/>
      <c r="Q9" s="1" t="s">
        <v>33</v>
      </c>
      <c r="U9" s="1" t="str">
        <f t="shared" si="2"/>
        <v>/</v>
      </c>
      <c r="X9" s="1">
        <v>1</v>
      </c>
      <c r="Z9" s="154"/>
    </row>
    <row r="10" spans="3:24" s="1" customFormat="1" ht="13.5">
      <c r="C10" s="1">
        <f ca="1" t="shared" si="0"/>
        <v>5</v>
      </c>
      <c r="D10" s="35" t="s">
        <v>259</v>
      </c>
      <c r="E10" s="1" t="s">
        <v>10</v>
      </c>
      <c r="F10" s="1">
        <v>5</v>
      </c>
      <c r="G10" s="1" t="s">
        <v>11</v>
      </c>
      <c r="H10" s="1">
        <v>5</v>
      </c>
      <c r="I10" s="1" t="s">
        <v>12</v>
      </c>
      <c r="J10" s="127">
        <v>1.5</v>
      </c>
      <c r="K10" s="100"/>
      <c r="L10" s="125" t="e">
        <f t="shared" si="1"/>
        <v>#DIV/0!</v>
      </c>
      <c r="M10" s="1" t="s">
        <v>14</v>
      </c>
      <c r="N10" s="26"/>
      <c r="O10" s="1" t="s">
        <v>17</v>
      </c>
      <c r="P10" s="26"/>
      <c r="Q10" s="1" t="s">
        <v>33</v>
      </c>
      <c r="U10" s="1" t="str">
        <f t="shared" si="2"/>
        <v>/</v>
      </c>
      <c r="X10" s="1">
        <v>3</v>
      </c>
    </row>
    <row r="11" spans="3:24" s="26" customFormat="1" ht="13.5">
      <c r="C11" s="26">
        <f ca="1" t="shared" si="0"/>
        <v>6</v>
      </c>
      <c r="D11" s="3" t="s">
        <v>264</v>
      </c>
      <c r="E11" s="26" t="s">
        <v>10</v>
      </c>
      <c r="F11" s="26">
        <v>4</v>
      </c>
      <c r="G11" s="26" t="s">
        <v>11</v>
      </c>
      <c r="H11" s="26">
        <v>1</v>
      </c>
      <c r="I11" s="26" t="s">
        <v>12</v>
      </c>
      <c r="J11" s="44">
        <v>1.5</v>
      </c>
      <c r="K11" s="100"/>
      <c r="L11" s="125" t="e">
        <f t="shared" si="1"/>
        <v>#DIV/0!</v>
      </c>
      <c r="M11" s="26" t="s">
        <v>14</v>
      </c>
      <c r="O11" s="26" t="s">
        <v>17</v>
      </c>
      <c r="Q11" s="26" t="s">
        <v>33</v>
      </c>
      <c r="U11" s="26" t="str">
        <f t="shared" si="2"/>
        <v>/</v>
      </c>
      <c r="X11" s="26">
        <v>6</v>
      </c>
    </row>
    <row r="12" spans="3:24" s="1" customFormat="1" ht="13.5">
      <c r="C12" s="1">
        <f ca="1" t="shared" si="0"/>
        <v>7</v>
      </c>
      <c r="D12" s="35" t="s">
        <v>263</v>
      </c>
      <c r="E12" s="1" t="s">
        <v>10</v>
      </c>
      <c r="F12" s="1">
        <v>1</v>
      </c>
      <c r="G12" s="1" t="s">
        <v>11</v>
      </c>
      <c r="H12" s="1">
        <v>2</v>
      </c>
      <c r="I12" s="1" t="s">
        <v>12</v>
      </c>
      <c r="J12" s="127">
        <v>1</v>
      </c>
      <c r="K12" s="100"/>
      <c r="L12" s="125" t="e">
        <f t="shared" si="1"/>
        <v>#DIV/0!</v>
      </c>
      <c r="M12" s="1" t="s">
        <v>14</v>
      </c>
      <c r="N12" s="26"/>
      <c r="O12" s="1" t="s">
        <v>17</v>
      </c>
      <c r="P12" s="26"/>
      <c r="Q12" s="1" t="s">
        <v>33</v>
      </c>
      <c r="U12" s="1" t="str">
        <f t="shared" si="2"/>
        <v>/</v>
      </c>
      <c r="V12" s="26"/>
      <c r="X12" s="26">
        <v>4</v>
      </c>
    </row>
    <row r="13" spans="3:24" s="2" customFormat="1" ht="14.25" thickBot="1">
      <c r="C13" s="2">
        <f ca="1" t="shared" si="0"/>
        <v>8</v>
      </c>
      <c r="D13" s="145" t="s">
        <v>261</v>
      </c>
      <c r="E13" s="2" t="s">
        <v>10</v>
      </c>
      <c r="F13" s="2">
        <v>1</v>
      </c>
      <c r="G13" s="2" t="s">
        <v>11</v>
      </c>
      <c r="H13" s="2">
        <v>1</v>
      </c>
      <c r="I13" s="2" t="s">
        <v>12</v>
      </c>
      <c r="J13" s="49">
        <v>1</v>
      </c>
      <c r="K13" s="23"/>
      <c r="L13" s="46" t="e">
        <f t="shared" si="1"/>
        <v>#DIV/0!</v>
      </c>
      <c r="M13" s="2" t="s">
        <v>14</v>
      </c>
      <c r="O13" s="2" t="s">
        <v>17</v>
      </c>
      <c r="P13" s="43"/>
      <c r="Q13" s="2" t="s">
        <v>33</v>
      </c>
      <c r="R13" s="43"/>
      <c r="S13" s="43"/>
      <c r="T13" s="43"/>
      <c r="U13" s="2" t="str">
        <f t="shared" si="2"/>
        <v>/</v>
      </c>
      <c r="V13" s="43"/>
      <c r="X13" s="2">
        <v>5</v>
      </c>
    </row>
    <row r="14" spans="1:28" s="1" customFormat="1" ht="13.5">
      <c r="A14" s="182"/>
      <c r="B14" s="183"/>
      <c r="C14" s="183">
        <f ca="1" t="shared" si="0"/>
        <v>9</v>
      </c>
      <c r="D14" s="182" t="s">
        <v>255</v>
      </c>
      <c r="E14" s="183" t="s">
        <v>10</v>
      </c>
      <c r="F14" s="183">
        <v>2</v>
      </c>
      <c r="G14" s="183" t="s">
        <v>11</v>
      </c>
      <c r="H14" s="183">
        <v>3</v>
      </c>
      <c r="I14" s="183" t="s">
        <v>12</v>
      </c>
      <c r="J14" s="184">
        <v>1</v>
      </c>
      <c r="K14" s="185"/>
      <c r="L14" s="186" t="e">
        <f t="shared" si="1"/>
        <v>#DIV/0!</v>
      </c>
      <c r="M14" s="183" t="s">
        <v>14</v>
      </c>
      <c r="N14" s="183"/>
      <c r="O14" s="183" t="s">
        <v>17</v>
      </c>
      <c r="P14" s="183"/>
      <c r="Q14" s="183" t="s">
        <v>33</v>
      </c>
      <c r="R14" s="183"/>
      <c r="S14" s="183"/>
      <c r="T14" s="183"/>
      <c r="U14" s="183" t="str">
        <f>"/"</f>
        <v>/</v>
      </c>
      <c r="V14" s="183"/>
      <c r="W14" s="183"/>
      <c r="X14" s="183">
        <v>3</v>
      </c>
      <c r="Y14" s="183"/>
      <c r="Z14" s="183"/>
      <c r="AA14" s="183"/>
      <c r="AB14" s="183"/>
    </row>
    <row r="15" spans="3:24" s="1" customFormat="1" ht="13.5">
      <c r="C15" s="1">
        <f ca="1" t="shared" si="0"/>
        <v>10</v>
      </c>
      <c r="D15" s="35" t="s">
        <v>262</v>
      </c>
      <c r="E15" s="1" t="s">
        <v>10</v>
      </c>
      <c r="F15" s="1">
        <v>2</v>
      </c>
      <c r="G15" s="1" t="s">
        <v>11</v>
      </c>
      <c r="H15" s="1">
        <v>1</v>
      </c>
      <c r="I15" s="1" t="s">
        <v>12</v>
      </c>
      <c r="J15" s="127">
        <v>1.5</v>
      </c>
      <c r="K15" s="100"/>
      <c r="L15" s="125" t="e">
        <f t="shared" si="1"/>
        <v>#DIV/0!</v>
      </c>
      <c r="M15" s="1" t="s">
        <v>14</v>
      </c>
      <c r="N15" s="26"/>
      <c r="O15" s="1" t="s">
        <v>17</v>
      </c>
      <c r="P15" s="26"/>
      <c r="Q15" s="1" t="s">
        <v>33</v>
      </c>
      <c r="U15" s="1" t="str">
        <f t="shared" si="2"/>
        <v>/</v>
      </c>
      <c r="X15" s="173">
        <v>2</v>
      </c>
    </row>
    <row r="16" spans="1:24" s="2" customFormat="1" ht="14.25" thickBot="1">
      <c r="A16" s="145"/>
      <c r="C16" s="2">
        <f ca="1" t="shared" si="0"/>
        <v>11</v>
      </c>
      <c r="D16" s="145" t="s">
        <v>260</v>
      </c>
      <c r="E16" s="2" t="s">
        <v>10</v>
      </c>
      <c r="F16" s="2">
        <v>1</v>
      </c>
      <c r="G16" s="2" t="s">
        <v>11</v>
      </c>
      <c r="H16" s="43">
        <v>2</v>
      </c>
      <c r="I16" s="2" t="s">
        <v>12</v>
      </c>
      <c r="J16" s="49">
        <v>1.5</v>
      </c>
      <c r="K16" s="23"/>
      <c r="L16" s="46" t="e">
        <f t="shared" si="1"/>
        <v>#DIV/0!</v>
      </c>
      <c r="M16" s="2" t="s">
        <v>14</v>
      </c>
      <c r="N16" s="43"/>
      <c r="O16" s="2" t="s">
        <v>17</v>
      </c>
      <c r="P16" s="43"/>
      <c r="Q16" s="2" t="s">
        <v>33</v>
      </c>
      <c r="R16" s="43"/>
      <c r="S16" s="43"/>
      <c r="T16" s="43"/>
      <c r="U16" s="2" t="str">
        <f t="shared" si="2"/>
        <v>/</v>
      </c>
      <c r="X16" s="2">
        <v>5</v>
      </c>
    </row>
    <row r="17" spans="1:24" s="1" customFormat="1" ht="13.5">
      <c r="A17" s="1" t="s">
        <v>185</v>
      </c>
      <c r="D17" s="167" t="str">
        <f>D22</f>
        <v>星野伸之</v>
      </c>
      <c r="E17" s="1" t="s">
        <v>10</v>
      </c>
      <c r="F17" s="1">
        <v>1</v>
      </c>
      <c r="G17" s="1" t="s">
        <v>11</v>
      </c>
      <c r="H17" s="1">
        <v>1</v>
      </c>
      <c r="I17" s="1" t="s">
        <v>12</v>
      </c>
      <c r="J17" s="127">
        <v>1</v>
      </c>
      <c r="K17" s="100"/>
      <c r="L17" s="125" t="e">
        <f t="shared" si="1"/>
        <v>#DIV/0!</v>
      </c>
      <c r="M17" s="1" t="s">
        <v>14</v>
      </c>
      <c r="N17" s="26"/>
      <c r="O17" s="1" t="s">
        <v>17</v>
      </c>
      <c r="P17" s="26"/>
      <c r="Q17" s="1" t="s">
        <v>33</v>
      </c>
      <c r="R17" s="26"/>
      <c r="S17" s="26"/>
      <c r="T17" s="26"/>
      <c r="U17" s="1" t="str">
        <f t="shared" si="2"/>
        <v>/</v>
      </c>
      <c r="V17" s="26"/>
      <c r="X17" s="126"/>
    </row>
    <row r="18" spans="1:24" s="1" customFormat="1" ht="13.5">
      <c r="A18" s="1" t="s">
        <v>185</v>
      </c>
      <c r="D18" s="167" t="str">
        <f>D23</f>
        <v>佐藤義則</v>
      </c>
      <c r="E18" s="1" t="s">
        <v>10</v>
      </c>
      <c r="F18" s="1">
        <v>1</v>
      </c>
      <c r="G18" s="1" t="s">
        <v>11</v>
      </c>
      <c r="H18" s="1">
        <v>1</v>
      </c>
      <c r="I18" s="1" t="s">
        <v>12</v>
      </c>
      <c r="J18" s="127">
        <v>1</v>
      </c>
      <c r="K18" s="100"/>
      <c r="L18" s="125" t="e">
        <f t="shared" si="1"/>
        <v>#DIV/0!</v>
      </c>
      <c r="M18" s="1" t="s">
        <v>14</v>
      </c>
      <c r="N18" s="26"/>
      <c r="O18" s="1" t="s">
        <v>17</v>
      </c>
      <c r="P18" s="26"/>
      <c r="Q18" s="1" t="s">
        <v>33</v>
      </c>
      <c r="R18" s="26"/>
      <c r="S18" s="26"/>
      <c r="T18" s="26"/>
      <c r="U18" s="1" t="str">
        <f t="shared" si="2"/>
        <v>/</v>
      </c>
      <c r="V18" s="26"/>
      <c r="X18" s="126"/>
    </row>
    <row r="19" spans="1:26" s="1" customFormat="1" ht="13.5">
      <c r="A19" s="1" t="s">
        <v>185</v>
      </c>
      <c r="D19" s="167" t="str">
        <f>D24</f>
        <v>古溝克之</v>
      </c>
      <c r="E19" s="1" t="s">
        <v>10</v>
      </c>
      <c r="F19" s="1">
        <v>1</v>
      </c>
      <c r="G19" s="1" t="s">
        <v>11</v>
      </c>
      <c r="H19" s="1">
        <v>1</v>
      </c>
      <c r="I19" s="1" t="s">
        <v>12</v>
      </c>
      <c r="J19" s="127">
        <v>1</v>
      </c>
      <c r="K19" s="100"/>
      <c r="L19" s="125" t="e">
        <f t="shared" si="1"/>
        <v>#DIV/0!</v>
      </c>
      <c r="M19" s="1" t="s">
        <v>14</v>
      </c>
      <c r="N19" s="26"/>
      <c r="O19" s="1" t="s">
        <v>17</v>
      </c>
      <c r="P19" s="26"/>
      <c r="Q19" s="1" t="s">
        <v>33</v>
      </c>
      <c r="R19" s="26"/>
      <c r="S19" s="26"/>
      <c r="T19" s="26"/>
      <c r="U19" s="1" t="str">
        <f t="shared" si="2"/>
        <v>/</v>
      </c>
      <c r="V19" s="26"/>
      <c r="X19" s="126"/>
      <c r="Z19" s="26"/>
    </row>
    <row r="20" spans="1:24" s="1" customFormat="1" ht="13.5">
      <c r="A20" s="1" t="s">
        <v>185</v>
      </c>
      <c r="D20" s="167" t="str">
        <f>D25</f>
        <v>森浩二</v>
      </c>
      <c r="E20" s="1" t="s">
        <v>10</v>
      </c>
      <c r="F20" s="1">
        <v>1</v>
      </c>
      <c r="G20" s="1" t="s">
        <v>11</v>
      </c>
      <c r="H20" s="1">
        <v>1</v>
      </c>
      <c r="I20" s="1" t="s">
        <v>12</v>
      </c>
      <c r="J20" s="127">
        <v>1</v>
      </c>
      <c r="K20" s="100"/>
      <c r="L20" s="125" t="e">
        <f t="shared" si="1"/>
        <v>#DIV/0!</v>
      </c>
      <c r="M20" s="1" t="s">
        <v>14</v>
      </c>
      <c r="N20" s="26"/>
      <c r="O20" s="1" t="s">
        <v>17</v>
      </c>
      <c r="P20" s="26"/>
      <c r="Q20" s="1" t="s">
        <v>33</v>
      </c>
      <c r="R20" s="26"/>
      <c r="S20" s="26"/>
      <c r="T20" s="26"/>
      <c r="U20" s="1" t="str">
        <f t="shared" si="2"/>
        <v>/</v>
      </c>
      <c r="V20" s="26"/>
      <c r="X20" s="126"/>
    </row>
    <row r="21" spans="1:24" s="30" customFormat="1" ht="14.25" thickBot="1">
      <c r="A21" s="30" t="s">
        <v>185</v>
      </c>
      <c r="D21" s="168" t="str">
        <f>D26</f>
        <v>山内嘉幸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45">
        <v>1</v>
      </c>
      <c r="K21" s="31"/>
      <c r="L21" s="47" t="e">
        <f t="shared" si="1"/>
        <v>#DIV/0!</v>
      </c>
      <c r="M21" s="30" t="s">
        <v>14</v>
      </c>
      <c r="O21" s="30" t="s">
        <v>17</v>
      </c>
      <c r="Q21" s="30" t="s">
        <v>33</v>
      </c>
      <c r="U21" s="30" t="str">
        <f t="shared" si="2"/>
        <v>/</v>
      </c>
      <c r="X21" s="39"/>
    </row>
    <row r="22" spans="3:25" s="1" customFormat="1" ht="14.25" thickTop="1">
      <c r="C22" s="1" t="s">
        <v>2</v>
      </c>
      <c r="D22" s="35" t="s">
        <v>266</v>
      </c>
      <c r="E22" s="26" t="s">
        <v>188</v>
      </c>
      <c r="F22" s="26">
        <v>4</v>
      </c>
      <c r="G22" s="26" t="s">
        <v>23</v>
      </c>
      <c r="H22" s="100"/>
      <c r="I22" s="29" t="s">
        <v>189</v>
      </c>
      <c r="J22" s="1">
        <v>20</v>
      </c>
      <c r="K22" s="100"/>
      <c r="L22" s="136" t="e">
        <f>T22/V22*7</f>
        <v>#DIV/0!</v>
      </c>
      <c r="M22" s="26" t="s">
        <v>191</v>
      </c>
      <c r="N22" s="26"/>
      <c r="O22" s="26" t="s">
        <v>192</v>
      </c>
      <c r="R22" s="26"/>
      <c r="T22" s="26"/>
      <c r="U22" s="1" t="str">
        <f t="shared" si="2"/>
        <v>/</v>
      </c>
      <c r="V22" s="26"/>
      <c r="X22" s="126"/>
      <c r="Y22" s="126"/>
    </row>
    <row r="23" spans="4:25" s="1" customFormat="1" ht="13.5">
      <c r="D23" s="35" t="s">
        <v>267</v>
      </c>
      <c r="E23" s="26" t="s">
        <v>193</v>
      </c>
      <c r="F23" s="1">
        <v>4</v>
      </c>
      <c r="G23" s="26" t="s">
        <v>23</v>
      </c>
      <c r="H23" s="100"/>
      <c r="I23" s="29" t="s">
        <v>189</v>
      </c>
      <c r="J23" s="1">
        <v>20</v>
      </c>
      <c r="K23" s="100"/>
      <c r="L23" s="136" t="e">
        <f>T23/V23*7</f>
        <v>#DIV/0!</v>
      </c>
      <c r="M23" s="26" t="s">
        <v>194</v>
      </c>
      <c r="N23" s="26"/>
      <c r="O23" s="26" t="s">
        <v>195</v>
      </c>
      <c r="R23" s="26"/>
      <c r="T23" s="26"/>
      <c r="U23" s="1" t="str">
        <f t="shared" si="2"/>
        <v>/</v>
      </c>
      <c r="V23" s="26"/>
      <c r="X23" s="126"/>
      <c r="Y23" s="126"/>
    </row>
    <row r="24" spans="4:25" s="1" customFormat="1" ht="13.5">
      <c r="D24" s="35" t="s">
        <v>268</v>
      </c>
      <c r="E24" s="26" t="s">
        <v>196</v>
      </c>
      <c r="F24" s="1">
        <v>2</v>
      </c>
      <c r="G24" s="26" t="s">
        <v>23</v>
      </c>
      <c r="H24" s="100"/>
      <c r="I24" s="29" t="s">
        <v>189</v>
      </c>
      <c r="J24" s="1">
        <v>20</v>
      </c>
      <c r="K24" s="100"/>
      <c r="L24" s="136" t="e">
        <f>T24/V24*7</f>
        <v>#DIV/0!</v>
      </c>
      <c r="M24" s="26" t="s">
        <v>154</v>
      </c>
      <c r="N24" s="26"/>
      <c r="O24" s="26" t="s">
        <v>155</v>
      </c>
      <c r="R24" s="26"/>
      <c r="T24" s="26"/>
      <c r="U24" s="1" t="str">
        <f t="shared" si="2"/>
        <v>/</v>
      </c>
      <c r="V24" s="26"/>
      <c r="X24" s="126"/>
      <c r="Y24" s="126"/>
    </row>
    <row r="25" spans="3:25" s="1" customFormat="1" ht="13.5">
      <c r="C25" s="1" t="s">
        <v>3</v>
      </c>
      <c r="D25" s="35" t="s">
        <v>269</v>
      </c>
      <c r="E25" s="26" t="s">
        <v>188</v>
      </c>
      <c r="F25" s="1">
        <v>3</v>
      </c>
      <c r="G25" s="26" t="s">
        <v>23</v>
      </c>
      <c r="H25" s="100"/>
      <c r="I25" s="29" t="s">
        <v>189</v>
      </c>
      <c r="J25" s="1">
        <v>10</v>
      </c>
      <c r="K25" s="100"/>
      <c r="L25" s="136" t="e">
        <f>T25/V25*7</f>
        <v>#DIV/0!</v>
      </c>
      <c r="M25" s="26" t="s">
        <v>154</v>
      </c>
      <c r="N25" s="26"/>
      <c r="O25" s="26" t="s">
        <v>155</v>
      </c>
      <c r="R25" s="26"/>
      <c r="T25" s="26"/>
      <c r="U25" s="1" t="str">
        <f t="shared" si="2"/>
        <v>/</v>
      </c>
      <c r="V25" s="26"/>
      <c r="X25" s="126"/>
      <c r="Y25" s="126"/>
    </row>
    <row r="26" spans="3:25" s="1" customFormat="1" ht="13.5">
      <c r="C26" s="1" t="s">
        <v>3</v>
      </c>
      <c r="D26" s="35" t="s">
        <v>270</v>
      </c>
      <c r="E26" s="26" t="s">
        <v>190</v>
      </c>
      <c r="F26" s="1">
        <v>6</v>
      </c>
      <c r="G26" s="26" t="s">
        <v>23</v>
      </c>
      <c r="H26" s="100"/>
      <c r="I26" s="29" t="s">
        <v>189</v>
      </c>
      <c r="J26" s="1">
        <v>10</v>
      </c>
      <c r="K26" s="100"/>
      <c r="L26" s="136" t="e">
        <f>T26/V26*7</f>
        <v>#DIV/0!</v>
      </c>
      <c r="M26" s="26" t="s">
        <v>191</v>
      </c>
      <c r="N26" s="26"/>
      <c r="O26" s="26" t="s">
        <v>192</v>
      </c>
      <c r="R26" s="26"/>
      <c r="T26" s="26"/>
      <c r="U26" s="1" t="str">
        <f t="shared" si="2"/>
        <v>/</v>
      </c>
      <c r="V26" s="26"/>
      <c r="X26" s="126"/>
      <c r="Y26" s="126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35" customFormat="1" ht="13.5">
      <c r="A28" s="152" t="s">
        <v>183</v>
      </c>
      <c r="C28" s="35" t="s">
        <v>184</v>
      </c>
      <c r="E28" s="3"/>
      <c r="F28" s="7"/>
      <c r="G28" s="3"/>
      <c r="H28" s="3"/>
      <c r="I28" s="3"/>
      <c r="K28" s="150" t="s">
        <v>22</v>
      </c>
      <c r="L28" s="35" t="s">
        <v>13</v>
      </c>
      <c r="T28" s="35" t="s">
        <v>18</v>
      </c>
      <c r="V28" s="35" t="s">
        <v>9</v>
      </c>
      <c r="X28" s="35" t="s">
        <v>160</v>
      </c>
      <c r="Y28" s="35" t="s">
        <v>63</v>
      </c>
    </row>
    <row r="29" spans="1:24" s="1" customFormat="1" ht="13.5">
      <c r="A29" s="26"/>
      <c r="B29" s="26"/>
      <c r="C29" s="1">
        <f ca="1">CELL("row",C29)-5</f>
        <v>24</v>
      </c>
      <c r="D29" s="35" t="s">
        <v>275</v>
      </c>
      <c r="E29" s="1" t="s">
        <v>10</v>
      </c>
      <c r="F29" s="1">
        <v>3</v>
      </c>
      <c r="G29" s="1" t="s">
        <v>11</v>
      </c>
      <c r="H29" s="1">
        <v>1</v>
      </c>
      <c r="I29" s="1" t="s">
        <v>12</v>
      </c>
      <c r="J29" s="127">
        <v>2</v>
      </c>
      <c r="K29" s="100"/>
      <c r="L29" s="125" t="e">
        <f>T29/V29</f>
        <v>#DIV/0!</v>
      </c>
      <c r="M29" s="1" t="s">
        <v>14</v>
      </c>
      <c r="O29" s="1" t="s">
        <v>17</v>
      </c>
      <c r="Q29" s="1" t="s">
        <v>33</v>
      </c>
      <c r="U29" s="1" t="str">
        <f aca="true" t="shared" si="3" ref="U29:U39">"/"</f>
        <v>/</v>
      </c>
      <c r="V29" s="26"/>
      <c r="X29" s="26">
        <v>4</v>
      </c>
    </row>
    <row r="30" spans="1:24" s="1" customFormat="1" ht="13.5">
      <c r="A30" s="26"/>
      <c r="B30" s="26"/>
      <c r="C30" s="1">
        <f ca="1">CELL("row",C30)-5</f>
        <v>25</v>
      </c>
      <c r="D30" s="35" t="s">
        <v>276</v>
      </c>
      <c r="E30" s="1" t="s">
        <v>10</v>
      </c>
      <c r="F30" s="1">
        <v>2</v>
      </c>
      <c r="G30" s="1" t="s">
        <v>11</v>
      </c>
      <c r="H30" s="1">
        <v>1</v>
      </c>
      <c r="I30" s="1" t="s">
        <v>12</v>
      </c>
      <c r="J30" s="44">
        <v>1.5</v>
      </c>
      <c r="K30" s="100"/>
      <c r="L30" s="125" t="e">
        <f aca="true" t="shared" si="4" ref="L30:L36">T30/V30</f>
        <v>#DIV/0!</v>
      </c>
      <c r="M30" s="1" t="s">
        <v>14</v>
      </c>
      <c r="O30" s="1" t="s">
        <v>17</v>
      </c>
      <c r="P30" s="26"/>
      <c r="Q30" s="1" t="s">
        <v>33</v>
      </c>
      <c r="R30" s="26"/>
      <c r="S30" s="26"/>
      <c r="T30" s="26"/>
      <c r="U30" s="1" t="str">
        <f t="shared" si="3"/>
        <v>/</v>
      </c>
      <c r="V30" s="26"/>
      <c r="X30" s="26">
        <v>3</v>
      </c>
    </row>
    <row r="31" spans="1:24" s="1" customFormat="1" ht="13.5">
      <c r="A31" s="26"/>
      <c r="B31" s="26"/>
      <c r="C31" s="1">
        <f ca="1">CELL("row",C31)-5</f>
        <v>26</v>
      </c>
      <c r="D31" s="35" t="s">
        <v>277</v>
      </c>
      <c r="E31" s="1" t="s">
        <v>10</v>
      </c>
      <c r="F31" s="1">
        <v>1</v>
      </c>
      <c r="G31" s="1" t="s">
        <v>11</v>
      </c>
      <c r="H31" s="1">
        <v>1</v>
      </c>
      <c r="I31" s="1" t="s">
        <v>12</v>
      </c>
      <c r="J31" s="127">
        <v>1</v>
      </c>
      <c r="K31" s="100"/>
      <c r="L31" s="125" t="e">
        <f t="shared" si="4"/>
        <v>#DIV/0!</v>
      </c>
      <c r="M31" s="1" t="s">
        <v>14</v>
      </c>
      <c r="O31" s="1" t="s">
        <v>17</v>
      </c>
      <c r="Q31" s="1" t="s">
        <v>33</v>
      </c>
      <c r="U31" s="1" t="str">
        <f t="shared" si="3"/>
        <v>/</v>
      </c>
      <c r="V31" s="26"/>
      <c r="X31" s="26">
        <v>5</v>
      </c>
    </row>
    <row r="32" spans="1:24" s="1" customFormat="1" ht="13.5">
      <c r="A32" s="26"/>
      <c r="B32" s="26"/>
      <c r="C32" s="1">
        <f ca="1">CELL("row",C32)-5</f>
        <v>27</v>
      </c>
      <c r="D32" s="35" t="s">
        <v>278</v>
      </c>
      <c r="E32" s="1" t="s">
        <v>10</v>
      </c>
      <c r="F32" s="1">
        <v>2</v>
      </c>
      <c r="G32" s="1" t="s">
        <v>11</v>
      </c>
      <c r="H32" s="1">
        <v>3</v>
      </c>
      <c r="I32" s="1" t="s">
        <v>12</v>
      </c>
      <c r="J32" s="127">
        <v>2</v>
      </c>
      <c r="K32" s="100"/>
      <c r="L32" s="125" t="e">
        <f t="shared" si="4"/>
        <v>#DIV/0!</v>
      </c>
      <c r="M32" s="1" t="s">
        <v>14</v>
      </c>
      <c r="O32" s="1" t="s">
        <v>17</v>
      </c>
      <c r="Q32" s="1" t="s">
        <v>33</v>
      </c>
      <c r="U32" s="1" t="str">
        <f t="shared" si="3"/>
        <v>/</v>
      </c>
      <c r="V32" s="26"/>
      <c r="X32" s="26">
        <v>2</v>
      </c>
    </row>
    <row r="33" spans="1:24" s="2" customFormat="1" ht="14.25" thickBot="1">
      <c r="A33" s="43"/>
      <c r="B33" s="43"/>
      <c r="C33" s="2">
        <f ca="1">CELL("row",C33)-5</f>
        <v>28</v>
      </c>
      <c r="D33" s="145" t="s">
        <v>279</v>
      </c>
      <c r="E33" s="2" t="s">
        <v>10</v>
      </c>
      <c r="F33" s="2">
        <v>2</v>
      </c>
      <c r="G33" s="2" t="s">
        <v>11</v>
      </c>
      <c r="H33" s="2">
        <v>1</v>
      </c>
      <c r="I33" s="2" t="s">
        <v>12</v>
      </c>
      <c r="J33" s="49">
        <v>1.5</v>
      </c>
      <c r="K33" s="23"/>
      <c r="L33" s="46" t="e">
        <f t="shared" si="4"/>
        <v>#DIV/0!</v>
      </c>
      <c r="M33" s="2" t="s">
        <v>14</v>
      </c>
      <c r="O33" s="2" t="s">
        <v>17</v>
      </c>
      <c r="P33" s="43"/>
      <c r="Q33" s="2" t="s">
        <v>33</v>
      </c>
      <c r="R33" s="43"/>
      <c r="S33" s="43"/>
      <c r="T33" s="43"/>
      <c r="U33" s="2" t="str">
        <f t="shared" si="3"/>
        <v>/</v>
      </c>
      <c r="V33" s="43"/>
      <c r="X33" s="43">
        <v>1</v>
      </c>
    </row>
    <row r="34" spans="1:26" s="1" customFormat="1" ht="13.5">
      <c r="A34" s="1" t="s">
        <v>185</v>
      </c>
      <c r="D34" s="167" t="str">
        <f>D37</f>
        <v>山沖之彦</v>
      </c>
      <c r="E34" s="1" t="s">
        <v>10</v>
      </c>
      <c r="F34" s="1">
        <v>1</v>
      </c>
      <c r="G34" s="1" t="s">
        <v>11</v>
      </c>
      <c r="H34" s="1">
        <v>1</v>
      </c>
      <c r="I34" s="1" t="s">
        <v>12</v>
      </c>
      <c r="J34" s="127">
        <v>1</v>
      </c>
      <c r="K34" s="100"/>
      <c r="L34" s="125" t="e">
        <f t="shared" si="4"/>
        <v>#DIV/0!</v>
      </c>
      <c r="M34" s="1" t="s">
        <v>14</v>
      </c>
      <c r="N34" s="26"/>
      <c r="O34" s="1" t="s">
        <v>17</v>
      </c>
      <c r="P34" s="26"/>
      <c r="Q34" s="1" t="s">
        <v>33</v>
      </c>
      <c r="R34" s="26"/>
      <c r="S34" s="26"/>
      <c r="T34" s="26"/>
      <c r="U34" s="1" t="str">
        <f t="shared" si="3"/>
        <v>/</v>
      </c>
      <c r="V34" s="26"/>
      <c r="X34" s="126"/>
      <c r="Z34" s="26"/>
    </row>
    <row r="35" spans="1:24" s="1" customFormat="1" ht="13.5">
      <c r="A35" s="1" t="s">
        <v>185</v>
      </c>
      <c r="D35" s="167" t="str">
        <f>D38</f>
        <v>山田久志</v>
      </c>
      <c r="E35" s="1" t="s">
        <v>10</v>
      </c>
      <c r="F35" s="1">
        <v>1</v>
      </c>
      <c r="G35" s="1" t="s">
        <v>11</v>
      </c>
      <c r="H35" s="1">
        <v>1</v>
      </c>
      <c r="I35" s="1" t="s">
        <v>12</v>
      </c>
      <c r="J35" s="127">
        <v>1</v>
      </c>
      <c r="K35" s="100"/>
      <c r="L35" s="125" t="e">
        <f t="shared" si="4"/>
        <v>#DIV/0!</v>
      </c>
      <c r="M35" s="1" t="s">
        <v>14</v>
      </c>
      <c r="O35" s="1" t="s">
        <v>17</v>
      </c>
      <c r="Q35" s="1" t="s">
        <v>33</v>
      </c>
      <c r="U35" s="1" t="str">
        <f t="shared" si="3"/>
        <v>/</v>
      </c>
      <c r="X35" s="126"/>
    </row>
    <row r="36" spans="1:24" s="30" customFormat="1" ht="14.25" thickBot="1">
      <c r="A36" s="30" t="s">
        <v>185</v>
      </c>
      <c r="D36" s="168" t="str">
        <f>D39</f>
        <v>原田賢治</v>
      </c>
      <c r="E36" s="30" t="s">
        <v>10</v>
      </c>
      <c r="F36" s="30">
        <v>1</v>
      </c>
      <c r="G36" s="30" t="s">
        <v>11</v>
      </c>
      <c r="H36" s="30">
        <v>1</v>
      </c>
      <c r="I36" s="30" t="s">
        <v>12</v>
      </c>
      <c r="J36" s="45">
        <v>1</v>
      </c>
      <c r="K36" s="31"/>
      <c r="L36" s="47" t="e">
        <f t="shared" si="4"/>
        <v>#DIV/0!</v>
      </c>
      <c r="M36" s="30" t="s">
        <v>14</v>
      </c>
      <c r="N36" s="137"/>
      <c r="O36" s="30" t="s">
        <v>17</v>
      </c>
      <c r="P36" s="137"/>
      <c r="Q36" s="30" t="s">
        <v>33</v>
      </c>
      <c r="R36" s="137"/>
      <c r="S36" s="137"/>
      <c r="T36" s="137"/>
      <c r="U36" s="30" t="str">
        <f t="shared" si="3"/>
        <v>/</v>
      </c>
      <c r="V36" s="137"/>
      <c r="X36" s="39"/>
    </row>
    <row r="37" spans="1:25" s="1" customFormat="1" ht="14.25" thickTop="1">
      <c r="A37" s="26"/>
      <c r="B37" s="26"/>
      <c r="C37" s="1">
        <v>1</v>
      </c>
      <c r="D37" s="35" t="s">
        <v>280</v>
      </c>
      <c r="E37" s="26" t="s">
        <v>34</v>
      </c>
      <c r="F37" s="1">
        <v>2</v>
      </c>
      <c r="G37" s="26" t="s">
        <v>23</v>
      </c>
      <c r="H37" s="126"/>
      <c r="I37" s="29" t="s">
        <v>28</v>
      </c>
      <c r="J37" s="1">
        <v>20</v>
      </c>
      <c r="K37" s="126"/>
      <c r="L37" s="136" t="e">
        <f>T37/V37*7</f>
        <v>#DIV/0!</v>
      </c>
      <c r="M37" s="26" t="s">
        <v>154</v>
      </c>
      <c r="N37" s="26"/>
      <c r="O37" s="26" t="s">
        <v>155</v>
      </c>
      <c r="R37" s="26"/>
      <c r="T37" s="26"/>
      <c r="U37" s="1" t="str">
        <f t="shared" si="3"/>
        <v>/</v>
      </c>
      <c r="V37" s="26"/>
      <c r="X37" s="126"/>
      <c r="Y37" s="126"/>
    </row>
    <row r="38" spans="1:25" s="1" customFormat="1" ht="13.5">
      <c r="A38" s="26"/>
      <c r="B38" s="26"/>
      <c r="C38" s="1">
        <v>2</v>
      </c>
      <c r="D38" s="35" t="s">
        <v>281</v>
      </c>
      <c r="E38" s="26" t="s">
        <v>34</v>
      </c>
      <c r="F38" s="1">
        <v>2</v>
      </c>
      <c r="G38" s="26" t="s">
        <v>23</v>
      </c>
      <c r="H38" s="126"/>
      <c r="I38" s="29" t="s">
        <v>28</v>
      </c>
      <c r="J38" s="1">
        <v>20</v>
      </c>
      <c r="K38" s="126"/>
      <c r="L38" s="136" t="e">
        <f>T38/V38*7</f>
        <v>#DIV/0!</v>
      </c>
      <c r="M38" s="26" t="s">
        <v>154</v>
      </c>
      <c r="N38" s="26"/>
      <c r="O38" s="26" t="s">
        <v>155</v>
      </c>
      <c r="R38" s="26"/>
      <c r="T38" s="26"/>
      <c r="U38" s="1" t="str">
        <f t="shared" si="3"/>
        <v>/</v>
      </c>
      <c r="V38" s="26"/>
      <c r="X38" s="126"/>
      <c r="Y38" s="126"/>
    </row>
    <row r="39" spans="1:25" s="1" customFormat="1" ht="13.5">
      <c r="A39" s="26"/>
      <c r="B39" s="26"/>
      <c r="C39" s="1">
        <v>3</v>
      </c>
      <c r="D39" s="35" t="s">
        <v>282</v>
      </c>
      <c r="E39" s="26" t="s">
        <v>34</v>
      </c>
      <c r="F39" s="1">
        <v>2</v>
      </c>
      <c r="G39" s="26" t="s">
        <v>23</v>
      </c>
      <c r="H39" s="126"/>
      <c r="I39" s="29" t="s">
        <v>28</v>
      </c>
      <c r="J39" s="1">
        <v>10</v>
      </c>
      <c r="K39" s="126"/>
      <c r="L39" s="136" t="e">
        <f>T39/V39*7</f>
        <v>#DIV/0!</v>
      </c>
      <c r="M39" s="26" t="s">
        <v>154</v>
      </c>
      <c r="N39" s="26"/>
      <c r="O39" s="26" t="s">
        <v>155</v>
      </c>
      <c r="R39" s="26"/>
      <c r="T39" s="26"/>
      <c r="U39" s="1" t="str">
        <f t="shared" si="3"/>
        <v>/</v>
      </c>
      <c r="V39" s="26"/>
      <c r="X39" s="126"/>
      <c r="Y39" s="126"/>
    </row>
    <row r="40" spans="12:22" s="4" customFormat="1" ht="13.5">
      <c r="L40" s="4" t="s">
        <v>25</v>
      </c>
      <c r="T40" s="4" t="s">
        <v>17</v>
      </c>
      <c r="U40" s="35"/>
      <c r="V40" s="4" t="s">
        <v>29</v>
      </c>
    </row>
    <row r="42" spans="20:22" ht="13.5">
      <c r="T42" t="s">
        <v>151</v>
      </c>
      <c r="V42" t="s">
        <v>152</v>
      </c>
    </row>
    <row r="43" spans="20:22" ht="13.5">
      <c r="T43">
        <f>SUM(T22:T36)</f>
        <v>0</v>
      </c>
      <c r="V43">
        <f>SUM(V22:V36)</f>
        <v>0</v>
      </c>
    </row>
  </sheetData>
  <mergeCells count="3">
    <mergeCell ref="N1:O1"/>
    <mergeCell ref="G3:H3"/>
    <mergeCell ref="E4:G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43"/>
  <sheetViews>
    <sheetView workbookViewId="0" topLeftCell="A1">
      <selection activeCell="P3" sqref="P3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3" width="3.75390625" style="0" bestFit="1" customWidth="1"/>
    <col min="4" max="4" width="11.875" style="4" customWidth="1"/>
    <col min="5" max="5" width="3.00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3.75390625" style="0" customWidth="1"/>
    <col min="11" max="11" width="8.50390625" style="0" customWidth="1"/>
    <col min="12" max="12" width="6.375" style="0" customWidth="1"/>
    <col min="13" max="14" width="3.00390625" style="0" customWidth="1"/>
    <col min="15" max="15" width="3.375" style="0" bestFit="1" customWidth="1"/>
    <col min="16" max="16" width="4.00390625" style="0" customWidth="1"/>
    <col min="17" max="17" width="3.375" style="0" bestFit="1" customWidth="1"/>
    <col min="18" max="18" width="4.125" style="0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375" style="0" customWidth="1"/>
    <col min="25" max="25" width="3.375" style="0" bestFit="1" customWidth="1"/>
    <col min="26" max="26" width="5.50390625" style="0" bestFit="1" customWidth="1"/>
    <col min="27" max="27" width="3.00390625" style="0" bestFit="1" customWidth="1"/>
    <col min="28" max="28" width="4.75390625" style="0" customWidth="1"/>
  </cols>
  <sheetData>
    <row r="1" spans="4:28" ht="14.25" thickBot="1">
      <c r="D1" s="15" t="s">
        <v>0</v>
      </c>
      <c r="E1" s="16" t="s">
        <v>307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366</v>
      </c>
      <c r="Q1" s="35"/>
      <c r="R1" s="36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41"/>
      <c r="O2" s="72" t="s">
        <v>308</v>
      </c>
      <c r="P2" s="72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35</v>
      </c>
      <c r="N3" s="41"/>
      <c r="O3" s="72"/>
      <c r="P3" s="101"/>
      <c r="Q3" s="34"/>
      <c r="R3" s="34"/>
      <c r="S3" s="34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f>D3+G3+J3</f>
        <v>0</v>
      </c>
      <c r="K4" s="106" t="s">
        <v>146</v>
      </c>
      <c r="M4" s="41" t="s">
        <v>31</v>
      </c>
      <c r="N4" s="41"/>
      <c r="O4" s="73"/>
      <c r="P4" s="73"/>
      <c r="Q4" s="73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148" customFormat="1" ht="14.25" thickBot="1">
      <c r="C5" s="148" t="s">
        <v>32</v>
      </c>
      <c r="E5" s="146"/>
      <c r="F5" s="147"/>
      <c r="G5" s="146"/>
      <c r="H5" s="146"/>
      <c r="I5" s="146"/>
      <c r="K5" s="151" t="s">
        <v>22</v>
      </c>
      <c r="L5" s="148" t="s">
        <v>13</v>
      </c>
      <c r="T5" s="148" t="s">
        <v>18</v>
      </c>
      <c r="V5" s="148" t="s">
        <v>9</v>
      </c>
      <c r="X5" s="148" t="s">
        <v>160</v>
      </c>
      <c r="Y5" s="148" t="s">
        <v>63</v>
      </c>
    </row>
    <row r="6" spans="3:25" s="149" customFormat="1" ht="14.25" thickTop="1">
      <c r="C6" s="149">
        <f aca="true" ca="1" t="shared" si="0" ref="C6:C16">CELL("row",C6)-5</f>
        <v>1</v>
      </c>
      <c r="D6" s="165" t="s">
        <v>310</v>
      </c>
      <c r="E6" s="149" t="s">
        <v>10</v>
      </c>
      <c r="F6" s="149">
        <v>6</v>
      </c>
      <c r="G6" s="149" t="s">
        <v>11</v>
      </c>
      <c r="H6" s="149">
        <v>5</v>
      </c>
      <c r="I6" s="149" t="s">
        <v>12</v>
      </c>
      <c r="J6" s="161">
        <v>1.5</v>
      </c>
      <c r="K6" s="162"/>
      <c r="L6" s="163" t="e">
        <f aca="true" t="shared" si="1" ref="L6:L21">T6/V6</f>
        <v>#DIV/0!</v>
      </c>
      <c r="M6" s="170" t="s">
        <v>14</v>
      </c>
      <c r="O6" s="170" t="s">
        <v>17</v>
      </c>
      <c r="Q6" s="149" t="s">
        <v>33</v>
      </c>
      <c r="U6" s="149" t="str">
        <f aca="true" t="shared" si="2" ref="U6:U39">"/"</f>
        <v>/</v>
      </c>
      <c r="X6" s="164">
        <v>4</v>
      </c>
      <c r="Y6" s="162"/>
    </row>
    <row r="7" spans="1:25" s="1" customFormat="1" ht="13.5">
      <c r="A7" s="26"/>
      <c r="B7" s="26"/>
      <c r="C7" s="1">
        <f ca="1" t="shared" si="0"/>
        <v>2</v>
      </c>
      <c r="D7" s="3" t="s">
        <v>311</v>
      </c>
      <c r="E7" s="1" t="s">
        <v>10</v>
      </c>
      <c r="F7" s="1">
        <v>5</v>
      </c>
      <c r="G7" s="1" t="s">
        <v>11</v>
      </c>
      <c r="H7" s="1">
        <v>2</v>
      </c>
      <c r="I7" s="1" t="s">
        <v>12</v>
      </c>
      <c r="J7" s="44">
        <v>2.5</v>
      </c>
      <c r="K7" s="100"/>
      <c r="L7" s="125" t="e">
        <f t="shared" si="1"/>
        <v>#DIV/0!</v>
      </c>
      <c r="M7" s="154" t="s">
        <v>14</v>
      </c>
      <c r="O7" s="154" t="s">
        <v>17</v>
      </c>
      <c r="Q7" s="1" t="s">
        <v>33</v>
      </c>
      <c r="U7" s="1" t="str">
        <f t="shared" si="2"/>
        <v>/</v>
      </c>
      <c r="X7" s="26">
        <v>3</v>
      </c>
      <c r="Y7" s="189"/>
    </row>
    <row r="8" spans="1:25" s="1" customFormat="1" ht="13.5">
      <c r="A8" s="35"/>
      <c r="C8" s="1">
        <f ca="1" t="shared" si="0"/>
        <v>3</v>
      </c>
      <c r="D8" s="3" t="s">
        <v>309</v>
      </c>
      <c r="E8" s="1" t="s">
        <v>10</v>
      </c>
      <c r="F8" s="1">
        <v>5</v>
      </c>
      <c r="G8" s="1" t="s">
        <v>11</v>
      </c>
      <c r="H8" s="1">
        <v>4</v>
      </c>
      <c r="I8" s="1" t="s">
        <v>12</v>
      </c>
      <c r="J8" s="127">
        <v>2</v>
      </c>
      <c r="K8" s="100"/>
      <c r="L8" s="125" t="e">
        <f t="shared" si="1"/>
        <v>#DIV/0!</v>
      </c>
      <c r="M8" s="154" t="s">
        <v>14</v>
      </c>
      <c r="O8" s="154" t="s">
        <v>17</v>
      </c>
      <c r="Q8" s="1" t="s">
        <v>33</v>
      </c>
      <c r="U8" s="1" t="str">
        <f>"/"</f>
        <v>/</v>
      </c>
      <c r="X8" s="26">
        <v>4</v>
      </c>
      <c r="Y8" s="189"/>
    </row>
    <row r="9" spans="3:25" s="1" customFormat="1" ht="13.5">
      <c r="C9" s="1">
        <f ca="1" t="shared" si="0"/>
        <v>4</v>
      </c>
      <c r="D9" s="3" t="s">
        <v>312</v>
      </c>
      <c r="E9" s="1" t="s">
        <v>10</v>
      </c>
      <c r="F9" s="1">
        <v>6</v>
      </c>
      <c r="G9" s="1" t="s">
        <v>11</v>
      </c>
      <c r="H9" s="1">
        <v>6</v>
      </c>
      <c r="I9" s="1" t="s">
        <v>12</v>
      </c>
      <c r="J9" s="127">
        <v>1</v>
      </c>
      <c r="K9" s="100"/>
      <c r="L9" s="125" t="e">
        <f t="shared" si="1"/>
        <v>#DIV/0!</v>
      </c>
      <c r="M9" s="154" t="s">
        <v>14</v>
      </c>
      <c r="O9" s="154" t="s">
        <v>17</v>
      </c>
      <c r="Q9" s="1" t="s">
        <v>33</v>
      </c>
      <c r="U9" s="1" t="str">
        <f t="shared" si="2"/>
        <v>/</v>
      </c>
      <c r="X9" s="26">
        <v>1</v>
      </c>
      <c r="Y9" s="189"/>
    </row>
    <row r="10" spans="3:25" s="1" customFormat="1" ht="13.5">
      <c r="C10" s="1">
        <f ca="1" t="shared" si="0"/>
        <v>5</v>
      </c>
      <c r="D10" s="3" t="s">
        <v>313</v>
      </c>
      <c r="E10" s="1" t="s">
        <v>10</v>
      </c>
      <c r="F10" s="1">
        <v>6</v>
      </c>
      <c r="G10" s="1" t="s">
        <v>11</v>
      </c>
      <c r="H10" s="1">
        <v>5</v>
      </c>
      <c r="I10" s="1" t="s">
        <v>12</v>
      </c>
      <c r="J10" s="127">
        <v>2</v>
      </c>
      <c r="K10" s="100"/>
      <c r="L10" s="125" t="e">
        <f t="shared" si="1"/>
        <v>#DIV/0!</v>
      </c>
      <c r="M10" s="154" t="s">
        <v>14</v>
      </c>
      <c r="O10" s="154" t="s">
        <v>17</v>
      </c>
      <c r="Q10" s="1" t="s">
        <v>33</v>
      </c>
      <c r="U10" s="1" t="str">
        <f t="shared" si="2"/>
        <v>/</v>
      </c>
      <c r="X10" s="26">
        <v>3</v>
      </c>
      <c r="Y10" s="189"/>
    </row>
    <row r="11" spans="1:25" s="1" customFormat="1" ht="13.5">
      <c r="A11" s="26"/>
      <c r="B11" s="26"/>
      <c r="C11" s="1">
        <f ca="1" t="shared" si="0"/>
        <v>6</v>
      </c>
      <c r="D11" s="3" t="s">
        <v>314</v>
      </c>
      <c r="E11" s="1" t="s">
        <v>10</v>
      </c>
      <c r="F11" s="1">
        <v>2</v>
      </c>
      <c r="G11" s="1" t="s">
        <v>11</v>
      </c>
      <c r="H11" s="1">
        <v>3</v>
      </c>
      <c r="I11" s="1" t="s">
        <v>12</v>
      </c>
      <c r="J11" s="127">
        <v>1.5</v>
      </c>
      <c r="K11" s="100"/>
      <c r="L11" s="125" t="e">
        <f t="shared" si="1"/>
        <v>#DIV/0!</v>
      </c>
      <c r="M11" s="154" t="s">
        <v>14</v>
      </c>
      <c r="O11" s="154" t="s">
        <v>17</v>
      </c>
      <c r="Q11" s="1" t="s">
        <v>33</v>
      </c>
      <c r="U11" s="1" t="str">
        <f t="shared" si="2"/>
        <v>/</v>
      </c>
      <c r="X11" s="26">
        <v>2</v>
      </c>
      <c r="Y11" s="189"/>
    </row>
    <row r="12" spans="1:25" s="1" customFormat="1" ht="13.5">
      <c r="A12" s="26"/>
      <c r="B12" s="26"/>
      <c r="C12" s="1">
        <f ca="1" t="shared" si="0"/>
        <v>7</v>
      </c>
      <c r="D12" s="3" t="s">
        <v>315</v>
      </c>
      <c r="E12" s="1" t="s">
        <v>10</v>
      </c>
      <c r="F12" s="1">
        <v>3</v>
      </c>
      <c r="G12" s="1" t="s">
        <v>11</v>
      </c>
      <c r="H12" s="1">
        <v>2</v>
      </c>
      <c r="I12" s="1" t="s">
        <v>12</v>
      </c>
      <c r="J12" s="127">
        <v>1</v>
      </c>
      <c r="K12" s="100"/>
      <c r="L12" s="125" t="e">
        <f t="shared" si="1"/>
        <v>#DIV/0!</v>
      </c>
      <c r="M12" s="154" t="s">
        <v>14</v>
      </c>
      <c r="O12" s="154" t="s">
        <v>17</v>
      </c>
      <c r="Q12" s="1" t="s">
        <v>33</v>
      </c>
      <c r="U12" s="1" t="str">
        <f t="shared" si="2"/>
        <v>/</v>
      </c>
      <c r="X12" s="26">
        <v>3</v>
      </c>
      <c r="Y12" s="189"/>
    </row>
    <row r="13" spans="1:25" s="2" customFormat="1" ht="14.25" thickBot="1">
      <c r="A13" s="43"/>
      <c r="B13" s="43"/>
      <c r="C13" s="2">
        <f ca="1">CELL("row",C13)-5</f>
        <v>8</v>
      </c>
      <c r="D13" s="166" t="s">
        <v>317</v>
      </c>
      <c r="E13" s="2" t="s">
        <v>10</v>
      </c>
      <c r="F13" s="2">
        <v>4</v>
      </c>
      <c r="G13" s="2" t="s">
        <v>11</v>
      </c>
      <c r="H13" s="2">
        <v>2</v>
      </c>
      <c r="I13" s="2" t="s">
        <v>12</v>
      </c>
      <c r="J13" s="49">
        <v>1.5</v>
      </c>
      <c r="K13" s="23"/>
      <c r="L13" s="46" t="e">
        <f t="shared" si="1"/>
        <v>#DIV/0!</v>
      </c>
      <c r="M13" s="77" t="s">
        <v>14</v>
      </c>
      <c r="O13" s="77" t="s">
        <v>17</v>
      </c>
      <c r="Q13" s="2" t="s">
        <v>33</v>
      </c>
      <c r="U13" s="2" t="str">
        <f t="shared" si="2"/>
        <v>/</v>
      </c>
      <c r="X13" s="179">
        <v>4</v>
      </c>
      <c r="Y13" s="23"/>
    </row>
    <row r="14" spans="1:25" s="1" customFormat="1" ht="13.5">
      <c r="A14" s="3"/>
      <c r="B14" s="26"/>
      <c r="C14" s="1">
        <f ca="1">CELL("row",C14)-5</f>
        <v>9</v>
      </c>
      <c r="D14" s="3" t="s">
        <v>316</v>
      </c>
      <c r="E14" s="1" t="s">
        <v>10</v>
      </c>
      <c r="F14" s="26">
        <v>1</v>
      </c>
      <c r="G14" s="1" t="s">
        <v>11</v>
      </c>
      <c r="H14" s="26">
        <v>2</v>
      </c>
      <c r="I14" s="1" t="s">
        <v>12</v>
      </c>
      <c r="J14" s="44">
        <v>1</v>
      </c>
      <c r="K14" s="100"/>
      <c r="L14" s="125" t="e">
        <f t="shared" si="1"/>
        <v>#DIV/0!</v>
      </c>
      <c r="M14" s="154" t="s">
        <v>14</v>
      </c>
      <c r="N14" s="26"/>
      <c r="O14" s="154" t="s">
        <v>17</v>
      </c>
      <c r="P14" s="26"/>
      <c r="Q14" s="1" t="s">
        <v>33</v>
      </c>
      <c r="T14" s="26"/>
      <c r="U14" s="1" t="str">
        <f t="shared" si="2"/>
        <v>/</v>
      </c>
      <c r="V14" s="26"/>
      <c r="X14" s="26">
        <v>1</v>
      </c>
      <c r="Y14" s="189"/>
    </row>
    <row r="15" spans="1:25" s="1" customFormat="1" ht="13.5">
      <c r="A15" s="26"/>
      <c r="B15" s="26"/>
      <c r="C15" s="1">
        <f ca="1" t="shared" si="0"/>
        <v>10</v>
      </c>
      <c r="D15" s="3" t="s">
        <v>318</v>
      </c>
      <c r="E15" s="1" t="s">
        <v>10</v>
      </c>
      <c r="F15" s="1">
        <v>3</v>
      </c>
      <c r="G15" s="1" t="s">
        <v>11</v>
      </c>
      <c r="H15" s="1">
        <v>1</v>
      </c>
      <c r="I15" s="1" t="s">
        <v>12</v>
      </c>
      <c r="J15" s="127">
        <v>1.5</v>
      </c>
      <c r="K15" s="100"/>
      <c r="L15" s="125" t="e">
        <f t="shared" si="1"/>
        <v>#DIV/0!</v>
      </c>
      <c r="M15" s="154" t="s">
        <v>14</v>
      </c>
      <c r="O15" s="154" t="s">
        <v>17</v>
      </c>
      <c r="Q15" s="1" t="s">
        <v>33</v>
      </c>
      <c r="U15" s="1" t="str">
        <f t="shared" si="2"/>
        <v>/</v>
      </c>
      <c r="X15" s="26">
        <v>2</v>
      </c>
      <c r="Y15" s="100"/>
    </row>
    <row r="16" spans="3:25" s="2" customFormat="1" ht="14.25" thickBot="1">
      <c r="C16" s="2">
        <f ca="1" t="shared" si="0"/>
        <v>11</v>
      </c>
      <c r="D16" s="166" t="s">
        <v>319</v>
      </c>
      <c r="E16" s="2" t="s">
        <v>10</v>
      </c>
      <c r="F16" s="2">
        <v>2</v>
      </c>
      <c r="G16" s="2" t="s">
        <v>11</v>
      </c>
      <c r="H16" s="2">
        <v>2</v>
      </c>
      <c r="I16" s="2" t="s">
        <v>12</v>
      </c>
      <c r="J16" s="48">
        <v>1</v>
      </c>
      <c r="K16" s="23"/>
      <c r="L16" s="46" t="e">
        <f t="shared" si="1"/>
        <v>#DIV/0!</v>
      </c>
      <c r="M16" s="77" t="s">
        <v>14</v>
      </c>
      <c r="O16" s="77" t="s">
        <v>17</v>
      </c>
      <c r="Q16" s="2" t="s">
        <v>33</v>
      </c>
      <c r="U16" s="2" t="str">
        <f t="shared" si="2"/>
        <v>/</v>
      </c>
      <c r="X16" s="43">
        <v>2</v>
      </c>
      <c r="Y16" s="190"/>
    </row>
    <row r="17" spans="1:26" s="1" customFormat="1" ht="13.5">
      <c r="A17" s="1" t="s">
        <v>185</v>
      </c>
      <c r="D17" s="167" t="str">
        <f>D22</f>
        <v>藤本修二</v>
      </c>
      <c r="E17" s="1" t="s">
        <v>10</v>
      </c>
      <c r="F17" s="26">
        <v>1</v>
      </c>
      <c r="G17" s="1" t="s">
        <v>11</v>
      </c>
      <c r="H17" s="26">
        <v>1</v>
      </c>
      <c r="I17" s="1" t="s">
        <v>12</v>
      </c>
      <c r="J17" s="44">
        <v>1</v>
      </c>
      <c r="K17" s="100"/>
      <c r="L17" s="125" t="e">
        <f t="shared" si="1"/>
        <v>#DIV/0!</v>
      </c>
      <c r="M17" s="154" t="s">
        <v>14</v>
      </c>
      <c r="O17" s="154" t="s">
        <v>17</v>
      </c>
      <c r="P17" s="26"/>
      <c r="Q17" s="1" t="s">
        <v>33</v>
      </c>
      <c r="T17" s="26"/>
      <c r="U17" s="1" t="str">
        <f t="shared" si="2"/>
        <v>/</v>
      </c>
      <c r="V17" s="26"/>
      <c r="X17" s="126"/>
      <c r="Y17" s="187"/>
      <c r="Z17" s="26"/>
    </row>
    <row r="18" spans="1:25" s="1" customFormat="1" ht="13.5">
      <c r="A18" s="1" t="s">
        <v>185</v>
      </c>
      <c r="D18" s="167" t="str">
        <f>D23</f>
        <v>山内孝徳</v>
      </c>
      <c r="E18" s="1" t="s">
        <v>10</v>
      </c>
      <c r="F18" s="26">
        <v>1</v>
      </c>
      <c r="G18" s="1" t="s">
        <v>11</v>
      </c>
      <c r="H18" s="26">
        <v>1</v>
      </c>
      <c r="I18" s="1" t="s">
        <v>12</v>
      </c>
      <c r="J18" s="44">
        <v>1</v>
      </c>
      <c r="K18" s="100"/>
      <c r="L18" s="125" t="e">
        <f t="shared" si="1"/>
        <v>#DIV/0!</v>
      </c>
      <c r="M18" s="154" t="s">
        <v>14</v>
      </c>
      <c r="O18" s="154" t="s">
        <v>17</v>
      </c>
      <c r="P18" s="26"/>
      <c r="Q18" s="1" t="s">
        <v>33</v>
      </c>
      <c r="T18" s="26"/>
      <c r="U18" s="1" t="str">
        <f t="shared" si="2"/>
        <v>/</v>
      </c>
      <c r="V18" s="26"/>
      <c r="X18" s="126"/>
      <c r="Y18" s="174"/>
    </row>
    <row r="19" spans="1:25" s="1" customFormat="1" ht="13.5">
      <c r="A19" s="1" t="s">
        <v>185</v>
      </c>
      <c r="D19" s="167" t="str">
        <f>D24</f>
        <v>山内和宏</v>
      </c>
      <c r="E19" s="1" t="s">
        <v>10</v>
      </c>
      <c r="F19" s="26">
        <v>1</v>
      </c>
      <c r="G19" s="1" t="s">
        <v>11</v>
      </c>
      <c r="H19" s="26">
        <v>1</v>
      </c>
      <c r="I19" s="1" t="s">
        <v>12</v>
      </c>
      <c r="J19" s="44">
        <v>1</v>
      </c>
      <c r="K19" s="100"/>
      <c r="L19" s="125" t="e">
        <f t="shared" si="1"/>
        <v>#DIV/0!</v>
      </c>
      <c r="M19" s="154" t="s">
        <v>14</v>
      </c>
      <c r="O19" s="154" t="s">
        <v>17</v>
      </c>
      <c r="P19" s="26"/>
      <c r="Q19" s="1" t="s">
        <v>33</v>
      </c>
      <c r="T19" s="26"/>
      <c r="U19" s="1" t="str">
        <f t="shared" si="2"/>
        <v>/</v>
      </c>
      <c r="V19" s="26"/>
      <c r="X19" s="126"/>
      <c r="Y19" s="174"/>
    </row>
    <row r="20" spans="1:25" s="1" customFormat="1" ht="13.5">
      <c r="A20" s="1" t="s">
        <v>185</v>
      </c>
      <c r="D20" s="167" t="str">
        <f>D25</f>
        <v>矢野未乗</v>
      </c>
      <c r="E20" s="1" t="s">
        <v>10</v>
      </c>
      <c r="F20" s="1">
        <v>1</v>
      </c>
      <c r="G20" s="1" t="s">
        <v>11</v>
      </c>
      <c r="H20" s="1">
        <v>1</v>
      </c>
      <c r="I20" s="1" t="s">
        <v>12</v>
      </c>
      <c r="J20" s="127">
        <v>1</v>
      </c>
      <c r="K20" s="100"/>
      <c r="L20" s="125" t="e">
        <f t="shared" si="1"/>
        <v>#DIV/0!</v>
      </c>
      <c r="M20" s="154" t="s">
        <v>14</v>
      </c>
      <c r="O20" s="154" t="s">
        <v>17</v>
      </c>
      <c r="Q20" s="1" t="s">
        <v>33</v>
      </c>
      <c r="U20" s="1" t="str">
        <f t="shared" si="2"/>
        <v>/</v>
      </c>
      <c r="X20" s="126"/>
      <c r="Y20" s="174"/>
    </row>
    <row r="21" spans="1:25" s="30" customFormat="1" ht="14.25" thickBot="1">
      <c r="A21" s="30" t="s">
        <v>185</v>
      </c>
      <c r="D21" s="168" t="str">
        <f>D26</f>
        <v>井上祐二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45">
        <v>1</v>
      </c>
      <c r="K21" s="31"/>
      <c r="L21" s="47" t="e">
        <f t="shared" si="1"/>
        <v>#DIV/0!</v>
      </c>
      <c r="M21" s="171" t="s">
        <v>14</v>
      </c>
      <c r="O21" s="171" t="s">
        <v>17</v>
      </c>
      <c r="Q21" s="30" t="s">
        <v>33</v>
      </c>
      <c r="U21" s="30" t="str">
        <f t="shared" si="2"/>
        <v>/</v>
      </c>
      <c r="X21" s="39"/>
      <c r="Y21" s="176"/>
    </row>
    <row r="22" spans="1:25" s="1" customFormat="1" ht="14.25" thickTop="1">
      <c r="A22" s="26"/>
      <c r="B22" s="26"/>
      <c r="C22" s="1" t="s">
        <v>202</v>
      </c>
      <c r="D22" s="35" t="s">
        <v>320</v>
      </c>
      <c r="E22" s="26" t="s">
        <v>34</v>
      </c>
      <c r="F22" s="26">
        <v>2</v>
      </c>
      <c r="G22" s="26" t="s">
        <v>23</v>
      </c>
      <c r="H22" s="100"/>
      <c r="I22" s="29" t="s">
        <v>28</v>
      </c>
      <c r="J22" s="1">
        <v>20</v>
      </c>
      <c r="K22" s="100"/>
      <c r="L22" s="136" t="e">
        <f>T22/V22*7</f>
        <v>#DIV/0!</v>
      </c>
      <c r="M22" s="172" t="s">
        <v>154</v>
      </c>
      <c r="O22" s="172" t="s">
        <v>155</v>
      </c>
      <c r="T22" s="26"/>
      <c r="U22" s="1" t="str">
        <f t="shared" si="2"/>
        <v>/</v>
      </c>
      <c r="V22" s="26"/>
      <c r="X22" s="126"/>
      <c r="Y22" s="126"/>
    </row>
    <row r="23" spans="1:25" s="1" customFormat="1" ht="13.5">
      <c r="A23" s="26"/>
      <c r="B23" s="26"/>
      <c r="D23" s="35" t="s">
        <v>321</v>
      </c>
      <c r="E23" s="26" t="s">
        <v>34</v>
      </c>
      <c r="F23" s="26">
        <v>2</v>
      </c>
      <c r="G23" s="26" t="s">
        <v>23</v>
      </c>
      <c r="H23" s="100"/>
      <c r="I23" s="29" t="s">
        <v>28</v>
      </c>
      <c r="J23" s="1">
        <v>20</v>
      </c>
      <c r="K23" s="100"/>
      <c r="L23" s="136" t="e">
        <f>T23/V23*7</f>
        <v>#DIV/0!</v>
      </c>
      <c r="M23" s="172" t="s">
        <v>154</v>
      </c>
      <c r="O23" s="172" t="s">
        <v>155</v>
      </c>
      <c r="T23" s="26"/>
      <c r="U23" s="1" t="str">
        <f t="shared" si="2"/>
        <v>/</v>
      </c>
      <c r="V23" s="26"/>
      <c r="X23" s="126"/>
      <c r="Y23" s="126"/>
    </row>
    <row r="24" spans="1:25" s="1" customFormat="1" ht="13.5">
      <c r="A24" s="26"/>
      <c r="B24" s="26"/>
      <c r="D24" s="35" t="s">
        <v>322</v>
      </c>
      <c r="E24" s="26" t="s">
        <v>34</v>
      </c>
      <c r="F24" s="26">
        <v>3</v>
      </c>
      <c r="G24" s="26" t="s">
        <v>23</v>
      </c>
      <c r="H24" s="100"/>
      <c r="I24" s="29" t="s">
        <v>28</v>
      </c>
      <c r="J24" s="1">
        <v>20</v>
      </c>
      <c r="K24" s="100"/>
      <c r="L24" s="136" t="e">
        <f>T24/V24*7</f>
        <v>#DIV/0!</v>
      </c>
      <c r="M24" s="172" t="s">
        <v>154</v>
      </c>
      <c r="O24" s="172" t="s">
        <v>155</v>
      </c>
      <c r="T24" s="26"/>
      <c r="U24" s="1" t="str">
        <f t="shared" si="2"/>
        <v>/</v>
      </c>
      <c r="V24" s="26"/>
      <c r="X24" s="126"/>
      <c r="Y24" s="126"/>
    </row>
    <row r="25" spans="1:25" s="1" customFormat="1" ht="13.5">
      <c r="A25" s="26"/>
      <c r="B25" s="26"/>
      <c r="C25" s="1" t="s">
        <v>203</v>
      </c>
      <c r="D25" s="35" t="s">
        <v>323</v>
      </c>
      <c r="E25" s="26" t="s">
        <v>34</v>
      </c>
      <c r="F25" s="26">
        <v>4</v>
      </c>
      <c r="G25" s="26" t="s">
        <v>23</v>
      </c>
      <c r="H25" s="100"/>
      <c r="I25" s="29" t="s">
        <v>28</v>
      </c>
      <c r="J25" s="1">
        <v>10</v>
      </c>
      <c r="K25" s="100"/>
      <c r="L25" s="136" t="e">
        <f>T25/V25*7</f>
        <v>#DIV/0!</v>
      </c>
      <c r="M25" s="172" t="s">
        <v>154</v>
      </c>
      <c r="O25" s="172" t="s">
        <v>155</v>
      </c>
      <c r="T25" s="26"/>
      <c r="U25" s="1" t="str">
        <f t="shared" si="2"/>
        <v>/</v>
      </c>
      <c r="V25" s="26"/>
      <c r="X25" s="126"/>
      <c r="Y25" s="126"/>
    </row>
    <row r="26" spans="1:25" s="1" customFormat="1" ht="13.5">
      <c r="A26" s="26"/>
      <c r="B26" s="26"/>
      <c r="C26" s="1" t="s">
        <v>203</v>
      </c>
      <c r="D26" s="3" t="s">
        <v>324</v>
      </c>
      <c r="E26" s="26" t="s">
        <v>34</v>
      </c>
      <c r="F26" s="26">
        <v>5</v>
      </c>
      <c r="G26" s="26" t="s">
        <v>23</v>
      </c>
      <c r="H26" s="100"/>
      <c r="I26" s="29" t="s">
        <v>28</v>
      </c>
      <c r="J26" s="1">
        <v>10</v>
      </c>
      <c r="K26" s="100"/>
      <c r="L26" s="136" t="e">
        <f>T26/V26*7</f>
        <v>#DIV/0!</v>
      </c>
      <c r="M26" s="172" t="s">
        <v>154</v>
      </c>
      <c r="O26" s="172" t="s">
        <v>155</v>
      </c>
      <c r="T26" s="26"/>
      <c r="U26" s="1" t="str">
        <f t="shared" si="2"/>
        <v>/</v>
      </c>
      <c r="V26" s="26"/>
      <c r="X26" s="126"/>
      <c r="Y26" s="126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148" customFormat="1" ht="14.25" thickBot="1">
      <c r="A28" s="153" t="s">
        <v>183</v>
      </c>
      <c r="C28" s="148" t="s">
        <v>184</v>
      </c>
      <c r="E28" s="146"/>
      <c r="F28" s="147"/>
      <c r="G28" s="146"/>
      <c r="H28" s="146"/>
      <c r="I28" s="146"/>
      <c r="K28" s="151" t="s">
        <v>22</v>
      </c>
      <c r="L28" s="148" t="s">
        <v>13</v>
      </c>
      <c r="T28" s="148" t="s">
        <v>18</v>
      </c>
      <c r="V28" s="148" t="s">
        <v>9</v>
      </c>
      <c r="X28" s="148" t="s">
        <v>160</v>
      </c>
      <c r="Y28" s="148" t="s">
        <v>63</v>
      </c>
    </row>
    <row r="29" spans="1:26" s="149" customFormat="1" ht="14.25" thickTop="1">
      <c r="A29" s="164"/>
      <c r="B29" s="164"/>
      <c r="C29" s="149">
        <f ca="1">CELL("row",C29)-5</f>
        <v>24</v>
      </c>
      <c r="D29" s="165" t="s">
        <v>325</v>
      </c>
      <c r="E29" s="149" t="s">
        <v>10</v>
      </c>
      <c r="F29" s="149">
        <v>1</v>
      </c>
      <c r="G29" s="149" t="s">
        <v>11</v>
      </c>
      <c r="H29" s="149">
        <v>1</v>
      </c>
      <c r="I29" s="149" t="s">
        <v>12</v>
      </c>
      <c r="J29" s="161">
        <v>1</v>
      </c>
      <c r="K29" s="162"/>
      <c r="L29" s="163" t="e">
        <f aca="true" t="shared" si="3" ref="L29:L36">T29/V29</f>
        <v>#DIV/0!</v>
      </c>
      <c r="M29" s="170" t="s">
        <v>14</v>
      </c>
      <c r="O29" s="170" t="s">
        <v>17</v>
      </c>
      <c r="Q29" s="149" t="s">
        <v>33</v>
      </c>
      <c r="U29" s="149" t="str">
        <f t="shared" si="2"/>
        <v>/</v>
      </c>
      <c r="X29" s="191">
        <v>6</v>
      </c>
      <c r="Y29" s="188"/>
      <c r="Z29" s="170"/>
    </row>
    <row r="30" spans="1:25" s="1" customFormat="1" ht="13.5">
      <c r="A30" s="26"/>
      <c r="B30" s="26"/>
      <c r="C30" s="1">
        <f ca="1">CELL("row",C30)-5</f>
        <v>25</v>
      </c>
      <c r="D30" s="3" t="s">
        <v>326</v>
      </c>
      <c r="E30" s="1" t="s">
        <v>10</v>
      </c>
      <c r="F30" s="26">
        <v>2</v>
      </c>
      <c r="G30" s="1" t="s">
        <v>11</v>
      </c>
      <c r="H30" s="1">
        <v>1</v>
      </c>
      <c r="I30" s="1" t="s">
        <v>12</v>
      </c>
      <c r="J30" s="44">
        <v>1.5</v>
      </c>
      <c r="K30" s="100"/>
      <c r="L30" s="125" t="e">
        <f t="shared" si="3"/>
        <v>#DIV/0!</v>
      </c>
      <c r="M30" s="154" t="s">
        <v>14</v>
      </c>
      <c r="O30" s="154" t="s">
        <v>17</v>
      </c>
      <c r="Q30" s="1" t="s">
        <v>33</v>
      </c>
      <c r="U30" s="1" t="str">
        <f t="shared" si="2"/>
        <v>/</v>
      </c>
      <c r="X30" s="26">
        <v>4</v>
      </c>
      <c r="Y30" s="189"/>
    </row>
    <row r="31" spans="1:25" s="1" customFormat="1" ht="13.5">
      <c r="A31" s="26"/>
      <c r="B31" s="26"/>
      <c r="C31" s="1">
        <f ca="1">CELL("row",C31)-5</f>
        <v>26</v>
      </c>
      <c r="D31" s="3" t="s">
        <v>327</v>
      </c>
      <c r="E31" s="1" t="s">
        <v>10</v>
      </c>
      <c r="F31" s="1">
        <v>1</v>
      </c>
      <c r="G31" s="1" t="s">
        <v>11</v>
      </c>
      <c r="H31" s="1">
        <v>1</v>
      </c>
      <c r="I31" s="1" t="s">
        <v>12</v>
      </c>
      <c r="J31" s="127">
        <v>2</v>
      </c>
      <c r="K31" s="100"/>
      <c r="L31" s="125" t="e">
        <f t="shared" si="3"/>
        <v>#DIV/0!</v>
      </c>
      <c r="M31" s="154" t="s">
        <v>14</v>
      </c>
      <c r="O31" s="154" t="s">
        <v>17</v>
      </c>
      <c r="Q31" s="1" t="s">
        <v>33</v>
      </c>
      <c r="U31" s="1" t="str">
        <f t="shared" si="2"/>
        <v>/</v>
      </c>
      <c r="X31" s="26">
        <v>5</v>
      </c>
      <c r="Y31" s="100"/>
    </row>
    <row r="32" spans="1:25" s="1" customFormat="1" ht="13.5">
      <c r="A32" s="26"/>
      <c r="B32" s="26"/>
      <c r="C32" s="1">
        <f ca="1">CELL("row",C32)-5</f>
        <v>27</v>
      </c>
      <c r="D32" s="3" t="s">
        <v>328</v>
      </c>
      <c r="E32" s="1" t="s">
        <v>10</v>
      </c>
      <c r="F32" s="1">
        <v>1</v>
      </c>
      <c r="G32" s="1" t="s">
        <v>11</v>
      </c>
      <c r="H32" s="1">
        <v>1</v>
      </c>
      <c r="I32" s="1" t="s">
        <v>12</v>
      </c>
      <c r="J32" s="44">
        <v>1</v>
      </c>
      <c r="K32" s="100"/>
      <c r="L32" s="125" t="e">
        <f t="shared" si="3"/>
        <v>#DIV/0!</v>
      </c>
      <c r="M32" s="154" t="s">
        <v>14</v>
      </c>
      <c r="O32" s="154" t="s">
        <v>17</v>
      </c>
      <c r="Q32" s="1" t="s">
        <v>33</v>
      </c>
      <c r="U32" s="1" t="str">
        <f t="shared" si="2"/>
        <v>/</v>
      </c>
      <c r="X32" s="175">
        <v>1</v>
      </c>
      <c r="Y32" s="100"/>
    </row>
    <row r="33" spans="1:25" s="2" customFormat="1" ht="14.25" thickBot="1">
      <c r="A33" s="43"/>
      <c r="B33" s="43"/>
      <c r="C33" s="2">
        <f ca="1">CELL("row",C33)-5</f>
        <v>28</v>
      </c>
      <c r="D33" s="166" t="s">
        <v>329</v>
      </c>
      <c r="E33" s="2" t="s">
        <v>10</v>
      </c>
      <c r="F33" s="43">
        <v>1</v>
      </c>
      <c r="G33" s="2" t="s">
        <v>11</v>
      </c>
      <c r="H33" s="43">
        <v>1</v>
      </c>
      <c r="I33" s="2" t="s">
        <v>12</v>
      </c>
      <c r="J33" s="49">
        <v>1</v>
      </c>
      <c r="K33" s="23"/>
      <c r="L33" s="46" t="e">
        <f t="shared" si="3"/>
        <v>#DIV/0!</v>
      </c>
      <c r="M33" s="77" t="s">
        <v>14</v>
      </c>
      <c r="N33" s="43"/>
      <c r="O33" s="77" t="s">
        <v>17</v>
      </c>
      <c r="P33" s="43"/>
      <c r="Q33" s="2" t="s">
        <v>33</v>
      </c>
      <c r="T33" s="43"/>
      <c r="U33" s="2" t="str">
        <f t="shared" si="2"/>
        <v>/</v>
      </c>
      <c r="V33" s="43"/>
      <c r="X33" s="179">
        <v>2</v>
      </c>
      <c r="Y33" s="190"/>
    </row>
    <row r="34" spans="1:26" s="1" customFormat="1" ht="13.5">
      <c r="A34" s="1" t="s">
        <v>185</v>
      </c>
      <c r="D34" s="167" t="str">
        <f>D37</f>
        <v>加藤伸一</v>
      </c>
      <c r="E34" s="1" t="s">
        <v>10</v>
      </c>
      <c r="F34" s="26">
        <v>1</v>
      </c>
      <c r="G34" s="1" t="s">
        <v>11</v>
      </c>
      <c r="H34" s="26">
        <v>1</v>
      </c>
      <c r="I34" s="1" t="s">
        <v>12</v>
      </c>
      <c r="J34" s="44">
        <v>1</v>
      </c>
      <c r="K34" s="100"/>
      <c r="L34" s="125" t="e">
        <f t="shared" si="3"/>
        <v>#DIV/0!</v>
      </c>
      <c r="M34" s="154" t="s">
        <v>14</v>
      </c>
      <c r="O34" s="154" t="s">
        <v>17</v>
      </c>
      <c r="P34" s="26"/>
      <c r="Q34" s="1" t="s">
        <v>33</v>
      </c>
      <c r="T34" s="26"/>
      <c r="U34" s="1" t="str">
        <f t="shared" si="2"/>
        <v>/</v>
      </c>
      <c r="V34" s="26"/>
      <c r="X34" s="126"/>
      <c r="Y34" s="100"/>
      <c r="Z34" s="26"/>
    </row>
    <row r="35" spans="1:25" s="1" customFormat="1" ht="13.5">
      <c r="A35" s="1" t="s">
        <v>185</v>
      </c>
      <c r="D35" s="167" t="str">
        <f>D38</f>
        <v>西川佳明</v>
      </c>
      <c r="E35" s="1" t="s">
        <v>10</v>
      </c>
      <c r="F35" s="26">
        <v>1</v>
      </c>
      <c r="G35" s="1" t="s">
        <v>11</v>
      </c>
      <c r="H35" s="26">
        <v>1</v>
      </c>
      <c r="I35" s="1" t="s">
        <v>12</v>
      </c>
      <c r="J35" s="44">
        <v>1</v>
      </c>
      <c r="K35" s="100"/>
      <c r="L35" s="125" t="e">
        <f t="shared" si="3"/>
        <v>#DIV/0!</v>
      </c>
      <c r="M35" s="154" t="s">
        <v>14</v>
      </c>
      <c r="O35" s="154" t="s">
        <v>17</v>
      </c>
      <c r="Q35" s="1" t="s">
        <v>33</v>
      </c>
      <c r="T35" s="26"/>
      <c r="U35" s="1" t="str">
        <f t="shared" si="2"/>
        <v>/</v>
      </c>
      <c r="V35" s="26"/>
      <c r="X35" s="126"/>
      <c r="Y35" s="100"/>
    </row>
    <row r="36" spans="1:25" s="30" customFormat="1" ht="14.25" thickBot="1">
      <c r="A36" s="30" t="s">
        <v>185</v>
      </c>
      <c r="D36" s="168" t="str">
        <f>D39</f>
        <v>吉田豊彦</v>
      </c>
      <c r="E36" s="30" t="s">
        <v>10</v>
      </c>
      <c r="F36" s="137">
        <v>1</v>
      </c>
      <c r="G36" s="30" t="s">
        <v>11</v>
      </c>
      <c r="H36" s="137">
        <v>1</v>
      </c>
      <c r="I36" s="30" t="s">
        <v>12</v>
      </c>
      <c r="J36" s="103">
        <v>1</v>
      </c>
      <c r="K36" s="31"/>
      <c r="L36" s="47" t="e">
        <f t="shared" si="3"/>
        <v>#DIV/0!</v>
      </c>
      <c r="M36" s="171" t="s">
        <v>14</v>
      </c>
      <c r="O36" s="171" t="s">
        <v>17</v>
      </c>
      <c r="Q36" s="30" t="s">
        <v>33</v>
      </c>
      <c r="T36" s="137"/>
      <c r="U36" s="30" t="str">
        <f t="shared" si="2"/>
        <v>/</v>
      </c>
      <c r="V36" s="137"/>
      <c r="X36" s="39"/>
      <c r="Y36" s="31"/>
    </row>
    <row r="37" spans="1:25" s="1" customFormat="1" ht="14.25" thickTop="1">
      <c r="A37" s="26"/>
      <c r="B37" s="26"/>
      <c r="C37" s="1">
        <v>1</v>
      </c>
      <c r="D37" s="35" t="s">
        <v>330</v>
      </c>
      <c r="E37" s="26" t="s">
        <v>34</v>
      </c>
      <c r="F37" s="26">
        <v>2</v>
      </c>
      <c r="G37" s="26" t="s">
        <v>23</v>
      </c>
      <c r="H37" s="100"/>
      <c r="I37" s="29" t="s">
        <v>28</v>
      </c>
      <c r="J37" s="1">
        <v>20</v>
      </c>
      <c r="K37" s="100"/>
      <c r="L37" s="136" t="e">
        <f>T37/V37*7</f>
        <v>#DIV/0!</v>
      </c>
      <c r="M37" s="172" t="s">
        <v>154</v>
      </c>
      <c r="O37" s="172" t="s">
        <v>155</v>
      </c>
      <c r="T37" s="26"/>
      <c r="U37" s="1" t="str">
        <f t="shared" si="2"/>
        <v>/</v>
      </c>
      <c r="V37" s="26"/>
      <c r="X37" s="126"/>
      <c r="Y37" s="126"/>
    </row>
    <row r="38" spans="1:25" s="1" customFormat="1" ht="13.5">
      <c r="A38" s="26"/>
      <c r="B38" s="26"/>
      <c r="C38" s="1">
        <v>2</v>
      </c>
      <c r="D38" s="3" t="s">
        <v>331</v>
      </c>
      <c r="E38" s="26" t="s">
        <v>34</v>
      </c>
      <c r="F38" s="26">
        <v>2</v>
      </c>
      <c r="G38" s="26" t="s">
        <v>23</v>
      </c>
      <c r="H38" s="100"/>
      <c r="I38" s="29" t="s">
        <v>28</v>
      </c>
      <c r="J38" s="1">
        <v>20</v>
      </c>
      <c r="K38" s="100"/>
      <c r="L38" s="136" t="e">
        <f>T38/V38*7</f>
        <v>#DIV/0!</v>
      </c>
      <c r="M38" s="172" t="s">
        <v>154</v>
      </c>
      <c r="O38" s="172" t="s">
        <v>155</v>
      </c>
      <c r="T38" s="26"/>
      <c r="U38" s="1" t="str">
        <f t="shared" si="2"/>
        <v>/</v>
      </c>
      <c r="V38" s="26"/>
      <c r="X38" s="126"/>
      <c r="Y38" s="126"/>
    </row>
    <row r="39" spans="1:25" s="1" customFormat="1" ht="13.5">
      <c r="A39" s="26"/>
      <c r="B39" s="26"/>
      <c r="C39" s="1">
        <v>3</v>
      </c>
      <c r="D39" s="35" t="s">
        <v>332</v>
      </c>
      <c r="E39" s="26" t="s">
        <v>34</v>
      </c>
      <c r="F39" s="26">
        <v>2</v>
      </c>
      <c r="G39" s="26" t="s">
        <v>23</v>
      </c>
      <c r="H39" s="100"/>
      <c r="I39" s="29" t="s">
        <v>28</v>
      </c>
      <c r="J39" s="1">
        <v>10</v>
      </c>
      <c r="K39" s="100"/>
      <c r="L39" s="136" t="e">
        <f>T39/V39*7</f>
        <v>#DIV/0!</v>
      </c>
      <c r="M39" s="172" t="s">
        <v>154</v>
      </c>
      <c r="O39" s="172" t="s">
        <v>155</v>
      </c>
      <c r="T39" s="26"/>
      <c r="U39" s="1" t="str">
        <f t="shared" si="2"/>
        <v>/</v>
      </c>
      <c r="V39" s="26"/>
      <c r="X39" s="126"/>
      <c r="Y39" s="126"/>
    </row>
    <row r="40" spans="12:22" s="4" customFormat="1" ht="13.5">
      <c r="L40" s="4" t="s">
        <v>25</v>
      </c>
      <c r="T40" s="4" t="s">
        <v>17</v>
      </c>
      <c r="U40" s="35"/>
      <c r="V40" s="4" t="s">
        <v>29</v>
      </c>
    </row>
    <row r="42" spans="20:22" ht="13.5">
      <c r="T42" t="s">
        <v>151</v>
      </c>
      <c r="V42" t="s">
        <v>152</v>
      </c>
    </row>
    <row r="43" spans="20:22" ht="13.5">
      <c r="T43">
        <f>SUM(T23:T26)</f>
        <v>0</v>
      </c>
      <c r="V43">
        <f>SUM(V23:V26)</f>
        <v>0</v>
      </c>
    </row>
  </sheetData>
  <mergeCells count="3">
    <mergeCell ref="N1:O1"/>
    <mergeCell ref="G3:H3"/>
    <mergeCell ref="E4:G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B43"/>
  <sheetViews>
    <sheetView tabSelected="1" workbookViewId="0" topLeftCell="A1">
      <selection activeCell="W8" sqref="W8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3" width="3.75390625" style="0" bestFit="1" customWidth="1"/>
    <col min="4" max="4" width="11.00390625" style="0" customWidth="1"/>
    <col min="5" max="5" width="3.00390625" style="0" customWidth="1"/>
    <col min="6" max="6" width="2.75390625" style="0" customWidth="1"/>
    <col min="7" max="7" width="3.00390625" style="0" customWidth="1"/>
    <col min="8" max="8" width="3.125" style="0" customWidth="1"/>
    <col min="9" max="9" width="3.00390625" style="0" customWidth="1"/>
    <col min="10" max="10" width="4.125" style="0" customWidth="1"/>
    <col min="11" max="11" width="11.75390625" style="0" customWidth="1"/>
    <col min="12" max="12" width="6.375" style="0" customWidth="1"/>
    <col min="13" max="13" width="3.00390625" style="0" customWidth="1"/>
    <col min="14" max="14" width="3.125" style="0" customWidth="1"/>
    <col min="15" max="15" width="3.375" style="0" bestFit="1" customWidth="1"/>
    <col min="16" max="16" width="4.00390625" style="0" customWidth="1"/>
    <col min="17" max="17" width="3.375" style="0" bestFit="1" customWidth="1"/>
    <col min="18" max="18" width="3.50390625" style="0" customWidth="1"/>
    <col min="19" max="19" width="0.7460937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4" width="3.375" style="0" customWidth="1"/>
    <col min="25" max="25" width="3.375" style="0" bestFit="1" customWidth="1"/>
    <col min="26" max="26" width="5.50390625" style="0" customWidth="1"/>
    <col min="27" max="27" width="2.375" style="0" customWidth="1"/>
    <col min="28" max="28" width="4.75390625" style="0" customWidth="1"/>
  </cols>
  <sheetData>
    <row r="1" spans="4:28" ht="14.25" thickBot="1">
      <c r="D1" s="15" t="s">
        <v>0</v>
      </c>
      <c r="E1" s="16" t="s">
        <v>333</v>
      </c>
      <c r="F1" s="17"/>
      <c r="G1" s="17"/>
      <c r="H1" s="17"/>
      <c r="I1" s="17"/>
      <c r="J1" s="17"/>
      <c r="K1" s="17"/>
      <c r="L1" s="19"/>
      <c r="N1" s="201" t="s">
        <v>1</v>
      </c>
      <c r="O1" s="202"/>
      <c r="P1" s="18" t="s">
        <v>334</v>
      </c>
      <c r="Q1" s="35"/>
      <c r="R1" s="35"/>
      <c r="S1" s="35"/>
      <c r="U1" s="134" t="s">
        <v>365</v>
      </c>
      <c r="V1" s="130">
        <f>SUM(AB1:AB4)/4</f>
        <v>0</v>
      </c>
      <c r="AA1" s="132" t="s">
        <v>364</v>
      </c>
      <c r="AB1">
        <f>SUM(P6:P21)</f>
        <v>0</v>
      </c>
    </row>
    <row r="2" spans="4:28" ht="21.75" thickBot="1">
      <c r="D2" s="4" t="s">
        <v>19</v>
      </c>
      <c r="E2" s="20" t="e">
        <f>RANK(E4,Team1!D43:D48)</f>
        <v>#DIV/0!</v>
      </c>
      <c r="F2" s="4" t="s">
        <v>20</v>
      </c>
      <c r="G2" s="5"/>
      <c r="H2" s="6"/>
      <c r="I2" s="4"/>
      <c r="M2" s="41" t="s">
        <v>30</v>
      </c>
      <c r="N2" s="41"/>
      <c r="O2" s="72" t="s">
        <v>335</v>
      </c>
      <c r="P2" s="72"/>
      <c r="AA2" s="133" t="s">
        <v>11</v>
      </c>
      <c r="AB2">
        <f>SUM(N6:N21)</f>
        <v>0</v>
      </c>
    </row>
    <row r="3" spans="4:28" ht="13.5">
      <c r="D3" s="33">
        <v>0</v>
      </c>
      <c r="E3" s="11"/>
      <c r="F3" s="12" t="s">
        <v>4</v>
      </c>
      <c r="G3" s="203">
        <v>0</v>
      </c>
      <c r="H3" s="204"/>
      <c r="I3" s="12" t="s">
        <v>5</v>
      </c>
      <c r="J3" s="12">
        <v>0</v>
      </c>
      <c r="K3" s="27" t="s">
        <v>6</v>
      </c>
      <c r="M3" s="42" t="s">
        <v>35</v>
      </c>
      <c r="N3" s="41"/>
      <c r="O3" s="72"/>
      <c r="P3" s="101"/>
      <c r="Q3" s="34"/>
      <c r="R3" s="34"/>
      <c r="S3" s="34"/>
      <c r="T3" s="117" t="s">
        <v>149</v>
      </c>
      <c r="U3" s="117"/>
      <c r="V3" s="117" t="s">
        <v>150</v>
      </c>
      <c r="X3" t="s">
        <v>13</v>
      </c>
      <c r="Z3" s="118" t="e">
        <f>T4/V4</f>
        <v>#DIV/0!</v>
      </c>
      <c r="AA3" s="135" t="s">
        <v>12</v>
      </c>
      <c r="AB3">
        <f>SUM(R6:R21)</f>
        <v>0</v>
      </c>
    </row>
    <row r="4" spans="4:28" ht="14.25" thickBot="1">
      <c r="D4" s="13" t="s">
        <v>7</v>
      </c>
      <c r="E4" s="205" t="e">
        <f>D3/(D3+G3+J3)</f>
        <v>#DIV/0!</v>
      </c>
      <c r="F4" s="206"/>
      <c r="G4" s="206"/>
      <c r="H4" s="14"/>
      <c r="I4" s="14"/>
      <c r="J4" s="107">
        <f>D3+G3+J3</f>
        <v>0</v>
      </c>
      <c r="K4" s="106" t="s">
        <v>146</v>
      </c>
      <c r="M4" s="41" t="s">
        <v>31</v>
      </c>
      <c r="N4" s="41"/>
      <c r="O4" s="73"/>
      <c r="P4" s="73"/>
      <c r="Q4" s="1"/>
      <c r="R4" s="1"/>
      <c r="S4" s="1"/>
      <c r="T4">
        <f>SUM(T6:T21)</f>
        <v>0</v>
      </c>
      <c r="V4">
        <f>SUM(V6:V21)</f>
        <v>0</v>
      </c>
      <c r="X4" t="s">
        <v>25</v>
      </c>
      <c r="Z4" s="119" t="e">
        <f>T43/V43*7</f>
        <v>#DIV/0!</v>
      </c>
      <c r="AA4" s="131" t="s">
        <v>160</v>
      </c>
      <c r="AB4">
        <f>(V43-T43)/2</f>
        <v>0</v>
      </c>
    </row>
    <row r="5" spans="3:25" s="148" customFormat="1" ht="14.25" thickBot="1">
      <c r="C5" s="148" t="s">
        <v>32</v>
      </c>
      <c r="E5" s="146"/>
      <c r="F5" s="147"/>
      <c r="G5" s="146"/>
      <c r="H5" s="146"/>
      <c r="I5" s="146"/>
      <c r="K5" s="151" t="s">
        <v>22</v>
      </c>
      <c r="L5" s="148" t="s">
        <v>13</v>
      </c>
      <c r="T5" s="148" t="s">
        <v>18</v>
      </c>
      <c r="V5" s="148" t="s">
        <v>9</v>
      </c>
      <c r="X5" s="148" t="s">
        <v>160</v>
      </c>
      <c r="Y5" s="148" t="s">
        <v>63</v>
      </c>
    </row>
    <row r="6" spans="1:24" s="149" customFormat="1" ht="14.25" thickTop="1">
      <c r="A6" s="164"/>
      <c r="B6" s="164"/>
      <c r="C6" s="149">
        <f aca="true" ca="1" t="shared" si="0" ref="C6:C16">CELL("row",C6)-5</f>
        <v>1</v>
      </c>
      <c r="D6" s="165" t="s">
        <v>336</v>
      </c>
      <c r="E6" s="149" t="s">
        <v>10</v>
      </c>
      <c r="F6" s="149">
        <v>3</v>
      </c>
      <c r="G6" s="149" t="s">
        <v>11</v>
      </c>
      <c r="H6" s="149">
        <v>2</v>
      </c>
      <c r="I6" s="149" t="s">
        <v>12</v>
      </c>
      <c r="J6" s="161">
        <v>2.5</v>
      </c>
      <c r="K6" s="162"/>
      <c r="L6" s="163" t="e">
        <f>T6/V6</f>
        <v>#DIV/0!</v>
      </c>
      <c r="M6" s="149" t="s">
        <v>14</v>
      </c>
      <c r="O6" s="149" t="s">
        <v>17</v>
      </c>
      <c r="Q6" s="149" t="s">
        <v>33</v>
      </c>
      <c r="U6" s="149" t="str">
        <f aca="true" t="shared" si="1" ref="U6:U39">"/"</f>
        <v>/</v>
      </c>
      <c r="X6" s="180">
        <v>3</v>
      </c>
    </row>
    <row r="7" spans="1:24" s="1" customFormat="1" ht="13.5">
      <c r="A7" s="35"/>
      <c r="C7" s="1">
        <f ca="1" t="shared" si="0"/>
        <v>2</v>
      </c>
      <c r="D7" s="3" t="s">
        <v>337</v>
      </c>
      <c r="E7" s="1" t="s">
        <v>10</v>
      </c>
      <c r="F7" s="1">
        <v>4</v>
      </c>
      <c r="G7" s="1" t="s">
        <v>11</v>
      </c>
      <c r="H7" s="1">
        <v>1</v>
      </c>
      <c r="I7" s="1" t="s">
        <v>12</v>
      </c>
      <c r="J7" s="127">
        <v>2.5</v>
      </c>
      <c r="K7" s="100"/>
      <c r="L7" s="125" t="e">
        <f aca="true" t="shared" si="2" ref="L7:L21">T7/V7</f>
        <v>#DIV/0!</v>
      </c>
      <c r="M7" s="1" t="s">
        <v>14</v>
      </c>
      <c r="O7" s="1" t="s">
        <v>17</v>
      </c>
      <c r="Q7" s="1" t="s">
        <v>33</v>
      </c>
      <c r="U7" s="1" t="str">
        <f>"/"</f>
        <v>/</v>
      </c>
      <c r="X7" s="173">
        <v>4</v>
      </c>
    </row>
    <row r="8" spans="3:24" s="1" customFormat="1" ht="13.5">
      <c r="C8" s="1">
        <f ca="1" t="shared" si="0"/>
        <v>3</v>
      </c>
      <c r="D8" s="3" t="s">
        <v>338</v>
      </c>
      <c r="E8" s="1" t="s">
        <v>10</v>
      </c>
      <c r="F8" s="1">
        <v>6</v>
      </c>
      <c r="G8" s="1" t="s">
        <v>11</v>
      </c>
      <c r="H8" s="1">
        <v>3</v>
      </c>
      <c r="I8" s="1" t="s">
        <v>12</v>
      </c>
      <c r="J8" s="127">
        <v>2</v>
      </c>
      <c r="K8" s="100"/>
      <c r="L8" s="125" t="e">
        <f t="shared" si="2"/>
        <v>#DIV/0!</v>
      </c>
      <c r="M8" s="1" t="s">
        <v>14</v>
      </c>
      <c r="O8" s="1" t="s">
        <v>17</v>
      </c>
      <c r="Q8" s="1" t="s">
        <v>33</v>
      </c>
      <c r="U8" s="1" t="str">
        <f t="shared" si="1"/>
        <v>/</v>
      </c>
      <c r="X8" s="175">
        <v>5</v>
      </c>
    </row>
    <row r="9" spans="3:26" s="1" customFormat="1" ht="13.5">
      <c r="C9" s="1">
        <f ca="1" t="shared" si="0"/>
        <v>4</v>
      </c>
      <c r="D9" s="3" t="s">
        <v>339</v>
      </c>
      <c r="E9" s="1" t="s">
        <v>10</v>
      </c>
      <c r="F9" s="1">
        <v>3</v>
      </c>
      <c r="G9" s="1" t="s">
        <v>11</v>
      </c>
      <c r="H9" s="1">
        <v>4</v>
      </c>
      <c r="I9" s="1" t="s">
        <v>12</v>
      </c>
      <c r="J9" s="127">
        <v>1</v>
      </c>
      <c r="K9" s="100"/>
      <c r="L9" s="125" t="e">
        <f t="shared" si="2"/>
        <v>#DIV/0!</v>
      </c>
      <c r="M9" s="1" t="s">
        <v>14</v>
      </c>
      <c r="O9" s="1" t="s">
        <v>17</v>
      </c>
      <c r="Q9" s="1" t="s">
        <v>33</v>
      </c>
      <c r="U9" s="1" t="str">
        <f t="shared" si="1"/>
        <v>/</v>
      </c>
      <c r="X9" s="175">
        <v>1</v>
      </c>
      <c r="Z9" s="154"/>
    </row>
    <row r="10" spans="1:24" s="1" customFormat="1" ht="13.5">
      <c r="A10" s="26"/>
      <c r="B10" s="26"/>
      <c r="C10" s="1">
        <f ca="1" t="shared" si="0"/>
        <v>5</v>
      </c>
      <c r="D10" s="3" t="s">
        <v>340</v>
      </c>
      <c r="E10" s="1" t="s">
        <v>10</v>
      </c>
      <c r="F10" s="1">
        <v>5</v>
      </c>
      <c r="G10" s="1" t="s">
        <v>11</v>
      </c>
      <c r="H10" s="1">
        <v>4</v>
      </c>
      <c r="I10" s="1" t="s">
        <v>12</v>
      </c>
      <c r="J10" s="127">
        <v>1.5</v>
      </c>
      <c r="K10" s="100"/>
      <c r="L10" s="125" t="e">
        <f aca="true" t="shared" si="3" ref="L10:L15">T10/V10</f>
        <v>#DIV/0!</v>
      </c>
      <c r="M10" s="1" t="s">
        <v>14</v>
      </c>
      <c r="O10" s="1" t="s">
        <v>17</v>
      </c>
      <c r="Q10" s="1" t="s">
        <v>33</v>
      </c>
      <c r="U10" s="1" t="str">
        <f t="shared" si="1"/>
        <v>/</v>
      </c>
      <c r="X10" s="173">
        <v>4</v>
      </c>
    </row>
    <row r="11" spans="1:24" s="1" customFormat="1" ht="13.5">
      <c r="A11" s="26"/>
      <c r="B11" s="26"/>
      <c r="C11" s="1">
        <f ca="1" t="shared" si="0"/>
        <v>6</v>
      </c>
      <c r="D11" s="3" t="s">
        <v>342</v>
      </c>
      <c r="E11" s="1" t="s">
        <v>10</v>
      </c>
      <c r="F11" s="1">
        <v>2</v>
      </c>
      <c r="G11" s="1" t="s">
        <v>11</v>
      </c>
      <c r="H11" s="1">
        <v>2</v>
      </c>
      <c r="I11" s="1" t="s">
        <v>12</v>
      </c>
      <c r="J11" s="127">
        <v>1.5</v>
      </c>
      <c r="K11" s="100"/>
      <c r="L11" s="125" t="e">
        <f t="shared" si="3"/>
        <v>#DIV/0!</v>
      </c>
      <c r="M11" s="1" t="s">
        <v>14</v>
      </c>
      <c r="O11" s="1" t="s">
        <v>17</v>
      </c>
      <c r="Q11" s="1" t="s">
        <v>33</v>
      </c>
      <c r="U11" s="1" t="str">
        <f t="shared" si="1"/>
        <v>/</v>
      </c>
      <c r="X11" s="173">
        <v>5</v>
      </c>
    </row>
    <row r="12" spans="1:24" s="1" customFormat="1" ht="13.5">
      <c r="A12" s="26"/>
      <c r="B12" s="26"/>
      <c r="C12" s="1">
        <f ca="1" t="shared" si="0"/>
        <v>7</v>
      </c>
      <c r="D12" s="3" t="s">
        <v>343</v>
      </c>
      <c r="E12" s="1" t="s">
        <v>10</v>
      </c>
      <c r="F12" s="1">
        <v>2</v>
      </c>
      <c r="G12" s="1" t="s">
        <v>11</v>
      </c>
      <c r="H12" s="1">
        <v>1</v>
      </c>
      <c r="I12" s="1" t="s">
        <v>12</v>
      </c>
      <c r="J12" s="127">
        <v>1</v>
      </c>
      <c r="K12" s="100"/>
      <c r="L12" s="125" t="e">
        <f t="shared" si="3"/>
        <v>#DIV/0!</v>
      </c>
      <c r="M12" s="1" t="s">
        <v>14</v>
      </c>
      <c r="O12" s="1" t="s">
        <v>17</v>
      </c>
      <c r="Q12" s="1" t="s">
        <v>33</v>
      </c>
      <c r="U12" s="1" t="str">
        <f t="shared" si="1"/>
        <v>/</v>
      </c>
      <c r="X12" s="173">
        <v>4</v>
      </c>
    </row>
    <row r="13" spans="1:24" s="2" customFormat="1" ht="14.25" thickBot="1">
      <c r="A13" s="166"/>
      <c r="B13" s="43"/>
      <c r="C13" s="2">
        <f ca="1" t="shared" si="0"/>
        <v>8</v>
      </c>
      <c r="D13" s="166" t="s">
        <v>344</v>
      </c>
      <c r="E13" s="2" t="s">
        <v>10</v>
      </c>
      <c r="F13" s="2">
        <v>2</v>
      </c>
      <c r="G13" s="2" t="s">
        <v>11</v>
      </c>
      <c r="H13" s="2">
        <v>2</v>
      </c>
      <c r="I13" s="2" t="s">
        <v>12</v>
      </c>
      <c r="J13" s="48">
        <v>1.5</v>
      </c>
      <c r="K13" s="23"/>
      <c r="L13" s="46" t="e">
        <f t="shared" si="3"/>
        <v>#DIV/0!</v>
      </c>
      <c r="M13" s="2" t="s">
        <v>14</v>
      </c>
      <c r="O13" s="2" t="s">
        <v>17</v>
      </c>
      <c r="Q13" s="2" t="s">
        <v>33</v>
      </c>
      <c r="U13" s="2" t="str">
        <f t="shared" si="1"/>
        <v>/</v>
      </c>
      <c r="X13" s="181">
        <v>3</v>
      </c>
    </row>
    <row r="14" spans="1:24" s="1" customFormat="1" ht="13.5">
      <c r="A14" s="3"/>
      <c r="B14" s="26"/>
      <c r="C14" s="1">
        <f ca="1" t="shared" si="0"/>
        <v>9</v>
      </c>
      <c r="D14" s="3" t="s">
        <v>341</v>
      </c>
      <c r="E14" s="1" t="s">
        <v>10</v>
      </c>
      <c r="F14" s="1">
        <v>2</v>
      </c>
      <c r="G14" s="1" t="s">
        <v>11</v>
      </c>
      <c r="H14" s="1">
        <v>1</v>
      </c>
      <c r="I14" s="1" t="s">
        <v>12</v>
      </c>
      <c r="J14" s="127">
        <v>1</v>
      </c>
      <c r="K14" s="100"/>
      <c r="L14" s="125" t="e">
        <f t="shared" si="3"/>
        <v>#DIV/0!</v>
      </c>
      <c r="M14" s="1" t="s">
        <v>14</v>
      </c>
      <c r="O14" s="1" t="s">
        <v>17</v>
      </c>
      <c r="Q14" s="1" t="s">
        <v>33</v>
      </c>
      <c r="U14" s="1" t="str">
        <f t="shared" si="1"/>
        <v>/</v>
      </c>
      <c r="X14" s="175">
        <v>2</v>
      </c>
    </row>
    <row r="15" spans="1:24" s="1" customFormat="1" ht="13.5">
      <c r="A15" s="3"/>
      <c r="B15" s="26"/>
      <c r="C15" s="1">
        <f ca="1" t="shared" si="0"/>
        <v>10</v>
      </c>
      <c r="D15" s="3" t="s">
        <v>345</v>
      </c>
      <c r="E15" s="1" t="s">
        <v>10</v>
      </c>
      <c r="F15" s="26">
        <v>2</v>
      </c>
      <c r="G15" s="1" t="s">
        <v>11</v>
      </c>
      <c r="H15" s="26">
        <v>3</v>
      </c>
      <c r="I15" s="1" t="s">
        <v>12</v>
      </c>
      <c r="J15" s="127">
        <v>1</v>
      </c>
      <c r="K15" s="100"/>
      <c r="L15" s="125" t="e">
        <f t="shared" si="3"/>
        <v>#DIV/0!</v>
      </c>
      <c r="M15" s="1" t="s">
        <v>14</v>
      </c>
      <c r="O15" s="1" t="s">
        <v>17</v>
      </c>
      <c r="P15" s="26"/>
      <c r="Q15" s="1" t="s">
        <v>33</v>
      </c>
      <c r="R15" s="26"/>
      <c r="U15" s="1" t="str">
        <f t="shared" si="1"/>
        <v>/</v>
      </c>
      <c r="V15" s="26"/>
      <c r="X15" s="175">
        <v>3</v>
      </c>
    </row>
    <row r="16" spans="1:24" s="2" customFormat="1" ht="14.25" thickBot="1">
      <c r="A16" s="43"/>
      <c r="B16" s="43"/>
      <c r="C16" s="2">
        <f ca="1" t="shared" si="0"/>
        <v>11</v>
      </c>
      <c r="D16" s="166" t="s">
        <v>346</v>
      </c>
      <c r="E16" s="2" t="s">
        <v>10</v>
      </c>
      <c r="F16" s="43">
        <v>3</v>
      </c>
      <c r="G16" s="2" t="s">
        <v>11</v>
      </c>
      <c r="H16" s="43">
        <v>1</v>
      </c>
      <c r="I16" s="2" t="s">
        <v>12</v>
      </c>
      <c r="J16" s="48">
        <v>1</v>
      </c>
      <c r="K16" s="23"/>
      <c r="L16" s="46" t="e">
        <f t="shared" si="2"/>
        <v>#DIV/0!</v>
      </c>
      <c r="M16" s="2" t="s">
        <v>14</v>
      </c>
      <c r="O16" s="2" t="s">
        <v>17</v>
      </c>
      <c r="P16" s="43"/>
      <c r="Q16" s="2" t="s">
        <v>33</v>
      </c>
      <c r="U16" s="2" t="str">
        <f t="shared" si="1"/>
        <v>/</v>
      </c>
      <c r="V16" s="43"/>
      <c r="X16" s="181">
        <v>4</v>
      </c>
    </row>
    <row r="17" spans="1:24" s="1" customFormat="1" ht="13.5">
      <c r="A17" s="35" t="s">
        <v>185</v>
      </c>
      <c r="D17" s="167" t="str">
        <f>D22</f>
        <v>荘勝雄</v>
      </c>
      <c r="E17" s="1" t="s">
        <v>10</v>
      </c>
      <c r="F17" s="26">
        <v>1</v>
      </c>
      <c r="G17" s="1" t="s">
        <v>11</v>
      </c>
      <c r="H17" s="26">
        <v>1</v>
      </c>
      <c r="I17" s="1" t="s">
        <v>12</v>
      </c>
      <c r="J17" s="127">
        <v>1</v>
      </c>
      <c r="K17" s="100"/>
      <c r="L17" s="125" t="e">
        <f t="shared" si="2"/>
        <v>#DIV/0!</v>
      </c>
      <c r="M17" s="1" t="s">
        <v>14</v>
      </c>
      <c r="O17" s="1" t="s">
        <v>17</v>
      </c>
      <c r="P17" s="26"/>
      <c r="Q17" s="1" t="s">
        <v>33</v>
      </c>
      <c r="U17" s="1" t="str">
        <f t="shared" si="1"/>
        <v>/</v>
      </c>
      <c r="V17" s="26"/>
      <c r="X17" s="126"/>
    </row>
    <row r="18" spans="1:24" s="1" customFormat="1" ht="13.5">
      <c r="A18" s="35" t="s">
        <v>185</v>
      </c>
      <c r="D18" s="167" t="str">
        <f>D23</f>
        <v>小川博</v>
      </c>
      <c r="E18" s="1" t="s">
        <v>10</v>
      </c>
      <c r="F18" s="26">
        <v>1</v>
      </c>
      <c r="G18" s="1" t="s">
        <v>11</v>
      </c>
      <c r="H18" s="26">
        <v>1</v>
      </c>
      <c r="I18" s="1" t="s">
        <v>12</v>
      </c>
      <c r="J18" s="127">
        <v>1</v>
      </c>
      <c r="K18" s="100"/>
      <c r="L18" s="125" t="e">
        <f>T18/V18</f>
        <v>#DIV/0!</v>
      </c>
      <c r="M18" s="1" t="s">
        <v>14</v>
      </c>
      <c r="O18" s="1" t="s">
        <v>17</v>
      </c>
      <c r="Q18" s="1" t="s">
        <v>33</v>
      </c>
      <c r="U18" s="1" t="str">
        <f t="shared" si="1"/>
        <v>/</v>
      </c>
      <c r="V18" s="26"/>
      <c r="X18" s="126"/>
    </row>
    <row r="19" spans="1:26" s="1" customFormat="1" ht="13.5">
      <c r="A19" s="35" t="s">
        <v>185</v>
      </c>
      <c r="D19" s="167" t="str">
        <f>D24</f>
        <v>園川一美</v>
      </c>
      <c r="E19" s="1" t="s">
        <v>10</v>
      </c>
      <c r="F19" s="26">
        <v>1</v>
      </c>
      <c r="G19" s="1" t="s">
        <v>11</v>
      </c>
      <c r="H19" s="26">
        <v>1</v>
      </c>
      <c r="I19" s="1" t="s">
        <v>12</v>
      </c>
      <c r="J19" s="127">
        <v>1</v>
      </c>
      <c r="K19" s="100"/>
      <c r="L19" s="125" t="e">
        <f t="shared" si="2"/>
        <v>#DIV/0!</v>
      </c>
      <c r="M19" s="1" t="s">
        <v>14</v>
      </c>
      <c r="O19" s="1" t="s">
        <v>17</v>
      </c>
      <c r="Q19" s="1" t="s">
        <v>33</v>
      </c>
      <c r="U19" s="1" t="str">
        <f t="shared" si="1"/>
        <v>/</v>
      </c>
      <c r="V19" s="26"/>
      <c r="X19" s="126"/>
      <c r="Z19" s="26"/>
    </row>
    <row r="20" spans="1:24" s="1" customFormat="1" ht="13.5">
      <c r="A20" s="35" t="s">
        <v>185</v>
      </c>
      <c r="D20" s="167" t="str">
        <f>D25</f>
        <v>関清和</v>
      </c>
      <c r="E20" s="1" t="s">
        <v>10</v>
      </c>
      <c r="F20" s="1">
        <v>1</v>
      </c>
      <c r="G20" s="1" t="s">
        <v>11</v>
      </c>
      <c r="H20" s="1">
        <v>1</v>
      </c>
      <c r="I20" s="1" t="s">
        <v>12</v>
      </c>
      <c r="J20" s="127">
        <v>1</v>
      </c>
      <c r="K20" s="100"/>
      <c r="L20" s="125" t="e">
        <f t="shared" si="2"/>
        <v>#DIV/0!</v>
      </c>
      <c r="M20" s="1" t="s">
        <v>14</v>
      </c>
      <c r="O20" s="1" t="s">
        <v>17</v>
      </c>
      <c r="Q20" s="1" t="s">
        <v>33</v>
      </c>
      <c r="U20" s="1" t="str">
        <f t="shared" si="1"/>
        <v>/</v>
      </c>
      <c r="X20" s="126"/>
    </row>
    <row r="21" spans="1:24" s="30" customFormat="1" ht="14.25" thickBot="1">
      <c r="A21" s="148" t="s">
        <v>185</v>
      </c>
      <c r="D21" s="168" t="str">
        <f>D26</f>
        <v>牛島和彦</v>
      </c>
      <c r="E21" s="30" t="s">
        <v>10</v>
      </c>
      <c r="F21" s="30">
        <v>1</v>
      </c>
      <c r="G21" s="30" t="s">
        <v>11</v>
      </c>
      <c r="H21" s="30">
        <v>1</v>
      </c>
      <c r="I21" s="30" t="s">
        <v>12</v>
      </c>
      <c r="J21" s="45">
        <v>1</v>
      </c>
      <c r="K21" s="31"/>
      <c r="L21" s="47" t="e">
        <f t="shared" si="2"/>
        <v>#DIV/0!</v>
      </c>
      <c r="M21" s="30" t="s">
        <v>14</v>
      </c>
      <c r="O21" s="30" t="s">
        <v>17</v>
      </c>
      <c r="Q21" s="30" t="s">
        <v>33</v>
      </c>
      <c r="U21" s="30" t="str">
        <f t="shared" si="1"/>
        <v>/</v>
      </c>
      <c r="X21" s="39"/>
    </row>
    <row r="22" spans="1:25" s="1" customFormat="1" ht="14.25" thickTop="1">
      <c r="A22" s="35"/>
      <c r="C22" s="1" t="s">
        <v>2</v>
      </c>
      <c r="D22" s="35" t="s">
        <v>347</v>
      </c>
      <c r="E22" s="26" t="s">
        <v>34</v>
      </c>
      <c r="F22" s="1">
        <v>2</v>
      </c>
      <c r="G22" s="26" t="s">
        <v>23</v>
      </c>
      <c r="H22" s="100"/>
      <c r="I22" s="29" t="s">
        <v>28</v>
      </c>
      <c r="J22" s="1">
        <v>20</v>
      </c>
      <c r="K22" s="100"/>
      <c r="L22" s="136" t="e">
        <f>T22/V22*7</f>
        <v>#DIV/0!</v>
      </c>
      <c r="M22" s="26" t="s">
        <v>154</v>
      </c>
      <c r="O22" s="26" t="s">
        <v>155</v>
      </c>
      <c r="U22" s="1" t="str">
        <f t="shared" si="1"/>
        <v>/</v>
      </c>
      <c r="V22" s="26"/>
      <c r="X22" s="126"/>
      <c r="Y22" s="126"/>
    </row>
    <row r="23" spans="1:25" s="1" customFormat="1" ht="13.5">
      <c r="A23" s="35"/>
      <c r="D23" s="35" t="s">
        <v>348</v>
      </c>
      <c r="E23" s="26" t="s">
        <v>34</v>
      </c>
      <c r="F23" s="1">
        <v>4</v>
      </c>
      <c r="G23" s="26" t="s">
        <v>23</v>
      </c>
      <c r="H23" s="100"/>
      <c r="I23" s="29" t="s">
        <v>28</v>
      </c>
      <c r="J23" s="1">
        <v>20</v>
      </c>
      <c r="K23" s="100"/>
      <c r="L23" s="136" t="e">
        <f>T23/V23*7</f>
        <v>#DIV/0!</v>
      </c>
      <c r="M23" s="26" t="s">
        <v>154</v>
      </c>
      <c r="O23" s="26" t="s">
        <v>155</v>
      </c>
      <c r="U23" s="1" t="str">
        <f t="shared" si="1"/>
        <v>/</v>
      </c>
      <c r="V23" s="26"/>
      <c r="X23" s="126"/>
      <c r="Y23" s="126"/>
    </row>
    <row r="24" spans="1:25" s="1" customFormat="1" ht="13.5">
      <c r="A24" s="35"/>
      <c r="D24" s="35" t="s">
        <v>349</v>
      </c>
      <c r="E24" s="26" t="s">
        <v>34</v>
      </c>
      <c r="F24" s="1">
        <v>2</v>
      </c>
      <c r="G24" s="26" t="s">
        <v>23</v>
      </c>
      <c r="H24" s="100"/>
      <c r="I24" s="29" t="s">
        <v>28</v>
      </c>
      <c r="J24" s="1">
        <v>20</v>
      </c>
      <c r="K24" s="100"/>
      <c r="L24" s="136" t="e">
        <f>T24/V24*7</f>
        <v>#DIV/0!</v>
      </c>
      <c r="M24" s="26" t="s">
        <v>154</v>
      </c>
      <c r="O24" s="26" t="s">
        <v>155</v>
      </c>
      <c r="U24" s="1" t="str">
        <f t="shared" si="1"/>
        <v>/</v>
      </c>
      <c r="V24" s="26"/>
      <c r="X24" s="126"/>
      <c r="Y24" s="126"/>
    </row>
    <row r="25" spans="1:25" s="1" customFormat="1" ht="13.5">
      <c r="A25" s="26"/>
      <c r="B25" s="26"/>
      <c r="C25" s="1" t="s">
        <v>204</v>
      </c>
      <c r="D25" s="35" t="s">
        <v>350</v>
      </c>
      <c r="E25" s="26" t="s">
        <v>34</v>
      </c>
      <c r="F25" s="1">
        <v>3</v>
      </c>
      <c r="G25" s="26" t="s">
        <v>23</v>
      </c>
      <c r="H25" s="100"/>
      <c r="I25" s="29" t="s">
        <v>28</v>
      </c>
      <c r="J25" s="1">
        <v>10</v>
      </c>
      <c r="K25" s="100"/>
      <c r="L25" s="136" t="e">
        <f>T25/V25*7</f>
        <v>#DIV/0!</v>
      </c>
      <c r="M25" s="26" t="s">
        <v>154</v>
      </c>
      <c r="O25" s="26" t="s">
        <v>155</v>
      </c>
      <c r="U25" s="1" t="str">
        <f t="shared" si="1"/>
        <v>/</v>
      </c>
      <c r="V25" s="26"/>
      <c r="X25" s="126"/>
      <c r="Y25" s="126"/>
    </row>
    <row r="26" spans="1:25" s="1" customFormat="1" ht="13.5">
      <c r="A26" s="35"/>
      <c r="C26" s="1" t="s">
        <v>3</v>
      </c>
      <c r="D26" s="3" t="s">
        <v>351</v>
      </c>
      <c r="E26" s="26" t="s">
        <v>34</v>
      </c>
      <c r="F26" s="1">
        <v>2</v>
      </c>
      <c r="G26" s="26" t="s">
        <v>23</v>
      </c>
      <c r="H26" s="100"/>
      <c r="I26" s="29" t="s">
        <v>28</v>
      </c>
      <c r="J26" s="1">
        <v>10</v>
      </c>
      <c r="K26" s="100"/>
      <c r="L26" s="136" t="e">
        <f>T26/V26*7</f>
        <v>#DIV/0!</v>
      </c>
      <c r="M26" s="26" t="s">
        <v>154</v>
      </c>
      <c r="O26" s="26" t="s">
        <v>155</v>
      </c>
      <c r="U26" s="1" t="str">
        <f t="shared" si="1"/>
        <v>/</v>
      </c>
      <c r="X26" s="126"/>
      <c r="Y26" s="126"/>
    </row>
    <row r="27" spans="12:22" s="145" customFormat="1" ht="14.25" thickBot="1">
      <c r="L27" s="145" t="s">
        <v>25</v>
      </c>
      <c r="T27" s="145" t="s">
        <v>17</v>
      </c>
      <c r="V27" s="145" t="s">
        <v>29</v>
      </c>
    </row>
    <row r="28" spans="1:25" s="148" customFormat="1" ht="14.25" thickBot="1">
      <c r="A28" s="153" t="s">
        <v>183</v>
      </c>
      <c r="C28" s="148" t="s">
        <v>184</v>
      </c>
      <c r="E28" s="146"/>
      <c r="F28" s="147"/>
      <c r="G28" s="146"/>
      <c r="H28" s="146"/>
      <c r="I28" s="146"/>
      <c r="K28" s="151" t="s">
        <v>22</v>
      </c>
      <c r="L28" s="148" t="s">
        <v>13</v>
      </c>
      <c r="T28" s="148" t="s">
        <v>18</v>
      </c>
      <c r="V28" s="148" t="s">
        <v>9</v>
      </c>
      <c r="X28" s="148" t="s">
        <v>160</v>
      </c>
      <c r="Y28" s="148" t="s">
        <v>63</v>
      </c>
    </row>
    <row r="29" spans="1:24" s="149" customFormat="1" ht="14.25" thickTop="1">
      <c r="A29" s="164"/>
      <c r="B29" s="164"/>
      <c r="C29" s="149">
        <f ca="1">CELL("row",C29)-5</f>
        <v>24</v>
      </c>
      <c r="D29" s="165" t="s">
        <v>352</v>
      </c>
      <c r="E29" s="149" t="s">
        <v>10</v>
      </c>
      <c r="F29" s="164">
        <v>2</v>
      </c>
      <c r="G29" s="149" t="s">
        <v>11</v>
      </c>
      <c r="H29" s="164">
        <v>1</v>
      </c>
      <c r="I29" s="149" t="s">
        <v>12</v>
      </c>
      <c r="J29" s="161">
        <v>1</v>
      </c>
      <c r="K29" s="162"/>
      <c r="L29" s="163" t="e">
        <f aca="true" t="shared" si="4" ref="L29:L36">T29/V29</f>
        <v>#DIV/0!</v>
      </c>
      <c r="M29" s="149" t="s">
        <v>14</v>
      </c>
      <c r="O29" s="149" t="s">
        <v>17</v>
      </c>
      <c r="P29" s="164"/>
      <c r="Q29" s="149" t="s">
        <v>33</v>
      </c>
      <c r="U29" s="149" t="str">
        <f t="shared" si="1"/>
        <v>/</v>
      </c>
      <c r="V29" s="164"/>
      <c r="X29" s="180">
        <v>3</v>
      </c>
    </row>
    <row r="30" spans="1:24" s="1" customFormat="1" ht="13.5">
      <c r="A30" s="26"/>
      <c r="B30" s="26"/>
      <c r="C30" s="1">
        <f ca="1">CELL("row",C30)-5</f>
        <v>25</v>
      </c>
      <c r="D30" s="3" t="s">
        <v>353</v>
      </c>
      <c r="E30" s="1" t="s">
        <v>10</v>
      </c>
      <c r="F30" s="1">
        <v>3</v>
      </c>
      <c r="G30" s="1" t="s">
        <v>11</v>
      </c>
      <c r="H30" s="1">
        <v>1</v>
      </c>
      <c r="I30" s="1" t="s">
        <v>12</v>
      </c>
      <c r="J30" s="127">
        <v>1.5</v>
      </c>
      <c r="K30" s="100"/>
      <c r="L30" s="125" t="e">
        <f t="shared" si="4"/>
        <v>#DIV/0!</v>
      </c>
      <c r="M30" s="1" t="s">
        <v>14</v>
      </c>
      <c r="O30" s="1" t="s">
        <v>17</v>
      </c>
      <c r="Q30" s="1" t="s">
        <v>33</v>
      </c>
      <c r="U30" s="1" t="str">
        <f t="shared" si="1"/>
        <v>/</v>
      </c>
      <c r="X30" s="173">
        <v>4</v>
      </c>
    </row>
    <row r="31" spans="3:24" s="1" customFormat="1" ht="13.5">
      <c r="C31" s="1">
        <f ca="1">CELL("row",C31)-5</f>
        <v>26</v>
      </c>
      <c r="D31" s="3" t="s">
        <v>354</v>
      </c>
      <c r="E31" s="1" t="s">
        <v>10</v>
      </c>
      <c r="F31" s="26">
        <v>1</v>
      </c>
      <c r="G31" s="1" t="s">
        <v>11</v>
      </c>
      <c r="H31" s="26">
        <v>1</v>
      </c>
      <c r="I31" s="1" t="s">
        <v>12</v>
      </c>
      <c r="J31" s="127">
        <v>1</v>
      </c>
      <c r="K31" s="100"/>
      <c r="L31" s="125" t="e">
        <f t="shared" si="4"/>
        <v>#DIV/0!</v>
      </c>
      <c r="M31" s="1" t="s">
        <v>14</v>
      </c>
      <c r="O31" s="1" t="s">
        <v>17</v>
      </c>
      <c r="P31" s="26"/>
      <c r="Q31" s="1" t="s">
        <v>33</v>
      </c>
      <c r="U31" s="1" t="str">
        <f t="shared" si="1"/>
        <v>/</v>
      </c>
      <c r="V31" s="26"/>
      <c r="X31" s="175">
        <v>2</v>
      </c>
    </row>
    <row r="32" spans="1:24" s="1" customFormat="1" ht="13.5">
      <c r="A32" s="26"/>
      <c r="B32" s="26"/>
      <c r="C32" s="1">
        <f ca="1">CELL("row",C32)-5</f>
        <v>27</v>
      </c>
      <c r="D32" s="3" t="s">
        <v>355</v>
      </c>
      <c r="E32" s="1" t="s">
        <v>10</v>
      </c>
      <c r="F32" s="1">
        <v>2</v>
      </c>
      <c r="G32" s="1" t="s">
        <v>11</v>
      </c>
      <c r="H32" s="1">
        <v>1</v>
      </c>
      <c r="I32" s="1" t="s">
        <v>12</v>
      </c>
      <c r="J32" s="127">
        <v>1.5</v>
      </c>
      <c r="K32" s="100"/>
      <c r="L32" s="125" t="e">
        <f t="shared" si="4"/>
        <v>#DIV/0!</v>
      </c>
      <c r="M32" s="1" t="s">
        <v>14</v>
      </c>
      <c r="O32" s="1" t="s">
        <v>17</v>
      </c>
      <c r="Q32" s="1" t="s">
        <v>33</v>
      </c>
      <c r="U32" s="1" t="str">
        <f t="shared" si="1"/>
        <v>/</v>
      </c>
      <c r="X32" s="173">
        <v>4</v>
      </c>
    </row>
    <row r="33" spans="1:24" s="2" customFormat="1" ht="14.25" thickBot="1">
      <c r="A33" s="43"/>
      <c r="B33" s="43"/>
      <c r="C33" s="2">
        <f ca="1">CELL("row",C33)-5</f>
        <v>28</v>
      </c>
      <c r="D33" s="166" t="s">
        <v>356</v>
      </c>
      <c r="E33" s="2" t="s">
        <v>10</v>
      </c>
      <c r="F33" s="43">
        <v>1</v>
      </c>
      <c r="G33" s="2" t="s">
        <v>11</v>
      </c>
      <c r="H33" s="43">
        <v>1</v>
      </c>
      <c r="I33" s="2" t="s">
        <v>12</v>
      </c>
      <c r="J33" s="48">
        <v>1</v>
      </c>
      <c r="K33" s="23"/>
      <c r="L33" s="46" t="e">
        <f t="shared" si="4"/>
        <v>#DIV/0!</v>
      </c>
      <c r="M33" s="2" t="s">
        <v>14</v>
      </c>
      <c r="O33" s="2" t="s">
        <v>17</v>
      </c>
      <c r="P33" s="43"/>
      <c r="Q33" s="2" t="s">
        <v>33</v>
      </c>
      <c r="U33" s="2" t="str">
        <f t="shared" si="1"/>
        <v>/</v>
      </c>
      <c r="V33" s="43"/>
      <c r="X33" s="181">
        <v>3</v>
      </c>
    </row>
    <row r="34" spans="1:24" s="1" customFormat="1" ht="13.5">
      <c r="A34" s="35" t="s">
        <v>185</v>
      </c>
      <c r="D34" s="167" t="str">
        <f>D37</f>
        <v>村田兆治</v>
      </c>
      <c r="E34" s="1" t="s">
        <v>10</v>
      </c>
      <c r="F34" s="26">
        <v>1</v>
      </c>
      <c r="G34" s="1" t="s">
        <v>11</v>
      </c>
      <c r="H34" s="1">
        <v>1</v>
      </c>
      <c r="I34" s="1" t="s">
        <v>12</v>
      </c>
      <c r="J34" s="127">
        <v>1</v>
      </c>
      <c r="K34" s="100"/>
      <c r="L34" s="125" t="e">
        <f t="shared" si="4"/>
        <v>#DIV/0!</v>
      </c>
      <c r="M34" s="1" t="s">
        <v>14</v>
      </c>
      <c r="O34" s="1" t="s">
        <v>17</v>
      </c>
      <c r="Q34" s="1" t="s">
        <v>33</v>
      </c>
      <c r="U34" s="1" t="str">
        <f t="shared" si="1"/>
        <v>/</v>
      </c>
      <c r="X34" s="126"/>
    </row>
    <row r="35" spans="1:24" s="1" customFormat="1" ht="13.5">
      <c r="A35" s="1" t="s">
        <v>185</v>
      </c>
      <c r="D35" s="167" t="str">
        <f>D38</f>
        <v>伊良部秀輝</v>
      </c>
      <c r="E35" s="1" t="s">
        <v>10</v>
      </c>
      <c r="F35" s="26">
        <v>1</v>
      </c>
      <c r="G35" s="1" t="s">
        <v>11</v>
      </c>
      <c r="H35" s="1">
        <v>1</v>
      </c>
      <c r="I35" s="1" t="s">
        <v>12</v>
      </c>
      <c r="J35" s="127">
        <v>1.5</v>
      </c>
      <c r="K35" s="100"/>
      <c r="L35" s="125" t="e">
        <f t="shared" si="4"/>
        <v>#DIV/0!</v>
      </c>
      <c r="M35" s="1" t="s">
        <v>14</v>
      </c>
      <c r="O35" s="1" t="s">
        <v>17</v>
      </c>
      <c r="Q35" s="1" t="s">
        <v>33</v>
      </c>
      <c r="U35" s="1" t="str">
        <f t="shared" si="1"/>
        <v>/</v>
      </c>
      <c r="X35" s="126"/>
    </row>
    <row r="36" spans="1:26" s="30" customFormat="1" ht="14.25" thickBot="1">
      <c r="A36" s="30" t="s">
        <v>185</v>
      </c>
      <c r="D36" s="168" t="str">
        <f>D39</f>
        <v>仁科時成</v>
      </c>
      <c r="E36" s="30" t="s">
        <v>10</v>
      </c>
      <c r="F36" s="137">
        <v>1</v>
      </c>
      <c r="G36" s="30" t="s">
        <v>11</v>
      </c>
      <c r="H36" s="137">
        <v>1</v>
      </c>
      <c r="I36" s="30" t="s">
        <v>12</v>
      </c>
      <c r="J36" s="45">
        <v>1</v>
      </c>
      <c r="K36" s="31"/>
      <c r="L36" s="47" t="e">
        <f t="shared" si="4"/>
        <v>#DIV/0!</v>
      </c>
      <c r="M36" s="30" t="s">
        <v>14</v>
      </c>
      <c r="O36" s="30" t="s">
        <v>17</v>
      </c>
      <c r="Q36" s="30" t="s">
        <v>33</v>
      </c>
      <c r="U36" s="30" t="str">
        <f t="shared" si="1"/>
        <v>/</v>
      </c>
      <c r="V36" s="137"/>
      <c r="X36" s="39"/>
      <c r="Z36" s="137"/>
    </row>
    <row r="37" spans="1:25" s="1" customFormat="1" ht="14.25" thickTop="1">
      <c r="A37" s="3"/>
      <c r="B37" s="26"/>
      <c r="C37" s="1">
        <v>1</v>
      </c>
      <c r="D37" s="3" t="s">
        <v>357</v>
      </c>
      <c r="E37" s="26" t="s">
        <v>34</v>
      </c>
      <c r="F37" s="1">
        <v>3</v>
      </c>
      <c r="G37" s="26" t="s">
        <v>23</v>
      </c>
      <c r="H37" s="100"/>
      <c r="I37" s="29" t="s">
        <v>28</v>
      </c>
      <c r="J37" s="1">
        <v>20</v>
      </c>
      <c r="K37" s="100"/>
      <c r="L37" s="136" t="e">
        <f>T37/V37*7</f>
        <v>#DIV/0!</v>
      </c>
      <c r="M37" s="26" t="s">
        <v>154</v>
      </c>
      <c r="O37" s="26" t="s">
        <v>155</v>
      </c>
      <c r="U37" s="1" t="str">
        <f t="shared" si="1"/>
        <v>/</v>
      </c>
      <c r="X37" s="100"/>
      <c r="Y37" s="100"/>
    </row>
    <row r="38" spans="1:25" s="1" customFormat="1" ht="13.5">
      <c r="A38" s="26"/>
      <c r="B38" s="26"/>
      <c r="C38" s="1">
        <v>2</v>
      </c>
      <c r="D38" s="35" t="s">
        <v>358</v>
      </c>
      <c r="E38" s="26" t="s">
        <v>34</v>
      </c>
      <c r="F38" s="1">
        <v>3</v>
      </c>
      <c r="G38" s="26" t="s">
        <v>23</v>
      </c>
      <c r="H38" s="126"/>
      <c r="I38" s="29" t="s">
        <v>28</v>
      </c>
      <c r="J38" s="1">
        <v>20</v>
      </c>
      <c r="K38" s="126"/>
      <c r="L38" s="136" t="e">
        <f>T38/V38*7</f>
        <v>#DIV/0!</v>
      </c>
      <c r="M38" s="26" t="s">
        <v>154</v>
      </c>
      <c r="O38" s="26" t="s">
        <v>155</v>
      </c>
      <c r="U38" s="1" t="str">
        <f t="shared" si="1"/>
        <v>/</v>
      </c>
      <c r="V38" s="26"/>
      <c r="X38" s="126"/>
      <c r="Y38" s="126"/>
    </row>
    <row r="39" spans="1:25" s="1" customFormat="1" ht="13.5">
      <c r="A39" s="26"/>
      <c r="B39" s="26"/>
      <c r="C39" s="1">
        <v>3</v>
      </c>
      <c r="D39" s="35" t="s">
        <v>359</v>
      </c>
      <c r="E39" s="26" t="s">
        <v>34</v>
      </c>
      <c r="F39" s="1">
        <v>2</v>
      </c>
      <c r="G39" s="26" t="s">
        <v>23</v>
      </c>
      <c r="H39" s="126"/>
      <c r="I39" s="29" t="s">
        <v>28</v>
      </c>
      <c r="J39" s="1">
        <v>10</v>
      </c>
      <c r="K39" s="126"/>
      <c r="L39" s="136" t="e">
        <f>T39/V39*7</f>
        <v>#DIV/0!</v>
      </c>
      <c r="M39" s="26" t="s">
        <v>154</v>
      </c>
      <c r="O39" s="26" t="s">
        <v>155</v>
      </c>
      <c r="U39" s="1" t="str">
        <f t="shared" si="1"/>
        <v>/</v>
      </c>
      <c r="V39" s="26"/>
      <c r="X39" s="126"/>
      <c r="Y39" s="126"/>
    </row>
    <row r="40" spans="12:22" s="4" customFormat="1" ht="13.5">
      <c r="L40" s="4" t="s">
        <v>25</v>
      </c>
      <c r="T40" s="4" t="s">
        <v>17</v>
      </c>
      <c r="U40" s="35"/>
      <c r="V40" s="4" t="s">
        <v>29</v>
      </c>
    </row>
    <row r="42" spans="20:22" ht="13.5">
      <c r="T42" t="s">
        <v>151</v>
      </c>
      <c r="V42" t="s">
        <v>152</v>
      </c>
    </row>
    <row r="43" spans="20:22" ht="13.5">
      <c r="T43">
        <f>SUM(T22:T26)</f>
        <v>0</v>
      </c>
      <c r="V43">
        <f>SUM(V22:V26)</f>
        <v>0</v>
      </c>
    </row>
  </sheetData>
  <mergeCells count="3">
    <mergeCell ref="N1:O1"/>
    <mergeCell ref="G3:H3"/>
    <mergeCell ref="E4:G4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76"/>
  <sheetViews>
    <sheetView workbookViewId="0" topLeftCell="B3">
      <selection activeCell="C55" sqref="C55"/>
    </sheetView>
  </sheetViews>
  <sheetFormatPr defaultColWidth="9.00390625" defaultRowHeight="13.5"/>
  <cols>
    <col min="2" max="2" width="3.625" style="0" bestFit="1" customWidth="1"/>
    <col min="3" max="3" width="3.75390625" style="0" bestFit="1" customWidth="1"/>
    <col min="4" max="4" width="11.00390625" style="0" customWidth="1"/>
    <col min="5" max="5" width="3.00390625" style="0" customWidth="1"/>
    <col min="6" max="6" width="2.75390625" style="75" customWidth="1"/>
    <col min="7" max="7" width="3.00390625" style="0" customWidth="1"/>
    <col min="8" max="8" width="3.125" style="75" customWidth="1"/>
    <col min="9" max="9" width="3.00390625" style="0" customWidth="1"/>
    <col min="10" max="10" width="4.75390625" style="75" bestFit="1" customWidth="1"/>
    <col min="11" max="11" width="11.25390625" style="0" bestFit="1" customWidth="1"/>
    <col min="12" max="12" width="7.125" style="0" bestFit="1" customWidth="1"/>
    <col min="13" max="13" width="3.00390625" style="0" customWidth="1"/>
    <col min="14" max="14" width="4.125" style="0" customWidth="1"/>
    <col min="15" max="15" width="3.375" style="0" bestFit="1" customWidth="1"/>
    <col min="16" max="16" width="4.50390625" style="0" bestFit="1" customWidth="1"/>
    <col min="17" max="17" width="3.375" style="0" bestFit="1" customWidth="1"/>
    <col min="18" max="18" width="5.25390625" style="0" bestFit="1" customWidth="1"/>
    <col min="19" max="19" width="2.625" style="0" customWidth="1"/>
    <col min="20" max="20" width="5.25390625" style="0" bestFit="1" customWidth="1"/>
    <col min="21" max="21" width="3.25390625" style="0" customWidth="1"/>
    <col min="22" max="22" width="5.25390625" style="0" bestFit="1" customWidth="1"/>
    <col min="23" max="23" width="3.00390625" style="0" customWidth="1"/>
    <col min="24" max="25" width="3.375" style="0" customWidth="1"/>
    <col min="26" max="26" width="7.125" style="0" customWidth="1"/>
  </cols>
  <sheetData>
    <row r="1" spans="1:18" ht="14.25" thickBot="1">
      <c r="A1" s="102" t="s">
        <v>132</v>
      </c>
      <c r="D1" s="15" t="s">
        <v>0</v>
      </c>
      <c r="E1" s="68" t="s">
        <v>130</v>
      </c>
      <c r="F1" s="74"/>
      <c r="G1" s="69"/>
      <c r="H1" s="74"/>
      <c r="I1" s="69"/>
      <c r="J1" s="74"/>
      <c r="K1" s="69"/>
      <c r="L1" s="70"/>
      <c r="N1" s="201" t="s">
        <v>1</v>
      </c>
      <c r="O1" s="202"/>
      <c r="P1" s="98" t="s">
        <v>110</v>
      </c>
      <c r="Q1" s="35"/>
      <c r="R1" s="36"/>
    </row>
    <row r="2" spans="4:17" ht="21.75" thickBot="1">
      <c r="D2" s="4" t="s">
        <v>19</v>
      </c>
      <c r="E2" s="20"/>
      <c r="F2" s="78" t="s">
        <v>20</v>
      </c>
      <c r="G2" s="5"/>
      <c r="H2" s="87"/>
      <c r="I2" s="4"/>
      <c r="M2" s="41" t="s">
        <v>30</v>
      </c>
      <c r="N2" s="41"/>
      <c r="O2" s="61" t="s">
        <v>87</v>
      </c>
      <c r="P2" s="71"/>
      <c r="Q2" s="5"/>
    </row>
    <row r="3" spans="4:19" ht="13.5">
      <c r="D3" s="65" t="s">
        <v>81</v>
      </c>
      <c r="E3" s="11"/>
      <c r="F3" s="76" t="s">
        <v>4</v>
      </c>
      <c r="G3" s="207" t="s">
        <v>82</v>
      </c>
      <c r="H3" s="208"/>
      <c r="I3" s="12" t="s">
        <v>5</v>
      </c>
      <c r="J3" s="76">
        <v>0</v>
      </c>
      <c r="K3" s="27" t="s">
        <v>6</v>
      </c>
      <c r="M3" s="42" t="s">
        <v>35</v>
      </c>
      <c r="N3" s="41"/>
      <c r="O3" s="72"/>
      <c r="P3" s="52" t="s">
        <v>88</v>
      </c>
      <c r="Q3" s="34"/>
      <c r="R3" s="34"/>
      <c r="S3" s="34"/>
    </row>
    <row r="4" spans="4:19" ht="14.25" thickBot="1">
      <c r="D4" s="13" t="s">
        <v>7</v>
      </c>
      <c r="E4" s="66" t="s">
        <v>83</v>
      </c>
      <c r="F4" s="91"/>
      <c r="G4" s="67"/>
      <c r="H4" s="77"/>
      <c r="I4" s="14"/>
      <c r="J4" s="77"/>
      <c r="K4" s="28"/>
      <c r="M4" s="41" t="s">
        <v>31</v>
      </c>
      <c r="N4" s="41"/>
      <c r="O4" s="73"/>
      <c r="P4" s="52" t="s">
        <v>89</v>
      </c>
      <c r="Q4" s="1"/>
      <c r="R4" s="1"/>
      <c r="S4" s="1"/>
    </row>
    <row r="5" spans="3:25" ht="13.5">
      <c r="C5" t="s">
        <v>32</v>
      </c>
      <c r="E5" s="3"/>
      <c r="F5" s="92"/>
      <c r="G5" s="5"/>
      <c r="H5" s="88"/>
      <c r="I5" s="6"/>
      <c r="J5" s="78"/>
      <c r="K5" s="24" t="s">
        <v>22</v>
      </c>
      <c r="L5" s="10" t="s">
        <v>13</v>
      </c>
      <c r="T5" t="s">
        <v>18</v>
      </c>
      <c r="V5" t="s">
        <v>9</v>
      </c>
      <c r="X5" s="9" t="s">
        <v>160</v>
      </c>
      <c r="Y5" s="9" t="s">
        <v>63</v>
      </c>
    </row>
    <row r="6" spans="1:25" ht="13.5">
      <c r="A6" s="4" t="s">
        <v>8</v>
      </c>
      <c r="B6" s="1"/>
      <c r="C6" s="1">
        <f aca="true" ca="1" t="shared" si="0" ref="C6:C11">CELL("row",C6)-5</f>
        <v>1</v>
      </c>
      <c r="D6" s="80" t="s">
        <v>79</v>
      </c>
      <c r="E6" s="1" t="s">
        <v>10</v>
      </c>
      <c r="F6" s="79" t="s">
        <v>10</v>
      </c>
      <c r="G6" t="s">
        <v>11</v>
      </c>
      <c r="H6" s="79" t="s">
        <v>60</v>
      </c>
      <c r="I6" t="s">
        <v>12</v>
      </c>
      <c r="J6" s="79" t="s">
        <v>90</v>
      </c>
      <c r="K6" s="25" t="s">
        <v>100</v>
      </c>
      <c r="L6" s="94" t="s">
        <v>13</v>
      </c>
      <c r="M6" t="s">
        <v>14</v>
      </c>
      <c r="N6" s="61" t="s">
        <v>14</v>
      </c>
      <c r="O6" t="s">
        <v>17</v>
      </c>
      <c r="P6" s="52" t="s">
        <v>10</v>
      </c>
      <c r="Q6" t="s">
        <v>33</v>
      </c>
      <c r="R6" s="52" t="s">
        <v>114</v>
      </c>
      <c r="T6" s="52" t="s">
        <v>115</v>
      </c>
      <c r="U6" t="str">
        <f>"/"</f>
        <v>/</v>
      </c>
      <c r="V6" s="52" t="s">
        <v>10</v>
      </c>
      <c r="X6" s="80" t="s">
        <v>167</v>
      </c>
      <c r="Y6" s="80" t="s">
        <v>63</v>
      </c>
    </row>
    <row r="7" spans="2:25" ht="13.5">
      <c r="B7" s="1"/>
      <c r="C7" s="1">
        <f ca="1" t="shared" si="0"/>
        <v>2</v>
      </c>
      <c r="D7" s="57"/>
      <c r="E7" s="1" t="s">
        <v>10</v>
      </c>
      <c r="F7" s="80" t="s">
        <v>48</v>
      </c>
      <c r="G7" t="s">
        <v>11</v>
      </c>
      <c r="H7" s="80" t="s">
        <v>61</v>
      </c>
      <c r="I7" t="s">
        <v>12</v>
      </c>
      <c r="J7" s="80" t="s">
        <v>49</v>
      </c>
      <c r="K7" s="21" t="s">
        <v>99</v>
      </c>
      <c r="L7" s="94" t="s">
        <v>101</v>
      </c>
      <c r="M7" t="s">
        <v>14</v>
      </c>
      <c r="N7" s="61" t="s">
        <v>111</v>
      </c>
      <c r="O7" t="s">
        <v>17</v>
      </c>
      <c r="P7" s="52" t="s">
        <v>17</v>
      </c>
      <c r="Q7" t="s">
        <v>33</v>
      </c>
      <c r="R7" s="52" t="s">
        <v>111</v>
      </c>
      <c r="T7" s="52" t="s">
        <v>10</v>
      </c>
      <c r="U7" t="str">
        <f aca="true" t="shared" si="1" ref="U7:U26">"/"</f>
        <v>/</v>
      </c>
      <c r="V7" s="52"/>
      <c r="X7" s="80" t="s">
        <v>168</v>
      </c>
      <c r="Y7" s="80" t="s">
        <v>122</v>
      </c>
    </row>
    <row r="8" spans="2:25" ht="13.5">
      <c r="B8" s="1"/>
      <c r="C8" s="1">
        <f ca="1" t="shared" si="0"/>
        <v>3</v>
      </c>
      <c r="D8" s="57"/>
      <c r="E8" s="1" t="s">
        <v>10</v>
      </c>
      <c r="F8" s="80" t="s">
        <v>55</v>
      </c>
      <c r="G8" t="s">
        <v>11</v>
      </c>
      <c r="H8" s="80" t="s">
        <v>62</v>
      </c>
      <c r="I8" t="s">
        <v>12</v>
      </c>
      <c r="J8" s="80" t="s">
        <v>91</v>
      </c>
      <c r="K8" s="21"/>
      <c r="L8" s="94" t="s">
        <v>102</v>
      </c>
      <c r="M8" t="s">
        <v>14</v>
      </c>
      <c r="N8" s="61" t="s">
        <v>10</v>
      </c>
      <c r="O8" t="s">
        <v>17</v>
      </c>
      <c r="P8" s="57"/>
      <c r="Q8" t="s">
        <v>33</v>
      </c>
      <c r="R8" s="61" t="s">
        <v>53</v>
      </c>
      <c r="T8" s="61" t="s">
        <v>53</v>
      </c>
      <c r="U8" t="str">
        <f t="shared" si="1"/>
        <v>/</v>
      </c>
      <c r="V8" s="61" t="s">
        <v>53</v>
      </c>
      <c r="X8" s="80" t="s">
        <v>169</v>
      </c>
      <c r="Y8" s="80" t="s">
        <v>74</v>
      </c>
    </row>
    <row r="9" spans="2:25" ht="13.5">
      <c r="B9" s="1"/>
      <c r="C9" s="1">
        <f ca="1" t="shared" si="0"/>
        <v>4</v>
      </c>
      <c r="D9" s="79" t="s">
        <v>41</v>
      </c>
      <c r="E9" s="1" t="s">
        <v>10</v>
      </c>
      <c r="F9" s="80" t="s">
        <v>56</v>
      </c>
      <c r="G9" t="s">
        <v>11</v>
      </c>
      <c r="H9" s="80" t="s">
        <v>51</v>
      </c>
      <c r="I9" t="s">
        <v>12</v>
      </c>
      <c r="J9" s="80" t="s">
        <v>50</v>
      </c>
      <c r="K9" s="21"/>
      <c r="L9" s="94" t="s">
        <v>103</v>
      </c>
      <c r="M9" t="s">
        <v>14</v>
      </c>
      <c r="N9" s="61" t="s">
        <v>53</v>
      </c>
      <c r="O9" t="s">
        <v>17</v>
      </c>
      <c r="P9" s="57"/>
      <c r="Q9" t="s">
        <v>33</v>
      </c>
      <c r="R9" s="57"/>
      <c r="T9" s="57"/>
      <c r="U9" t="str">
        <f t="shared" si="1"/>
        <v>/</v>
      </c>
      <c r="V9" s="57"/>
      <c r="X9" s="80"/>
      <c r="Y9" s="80" t="s">
        <v>123</v>
      </c>
    </row>
    <row r="10" spans="2:25" ht="13.5">
      <c r="B10" s="1"/>
      <c r="C10" s="1">
        <f ca="1">CELL("row",C10)-5</f>
        <v>5</v>
      </c>
      <c r="D10" s="79" t="s">
        <v>42</v>
      </c>
      <c r="E10" s="1" t="s">
        <v>10</v>
      </c>
      <c r="F10" s="80" t="s">
        <v>57</v>
      </c>
      <c r="G10" t="s">
        <v>11</v>
      </c>
      <c r="H10" s="80"/>
      <c r="I10" t="s">
        <v>12</v>
      </c>
      <c r="J10" s="80" t="s">
        <v>51</v>
      </c>
      <c r="K10" s="21"/>
      <c r="L10" s="94" t="s">
        <v>104</v>
      </c>
      <c r="M10" t="s">
        <v>14</v>
      </c>
      <c r="N10" s="61"/>
      <c r="O10" t="s">
        <v>17</v>
      </c>
      <c r="P10" s="57"/>
      <c r="Q10" t="s">
        <v>33</v>
      </c>
      <c r="R10" s="57"/>
      <c r="T10" s="57"/>
      <c r="U10" t="str">
        <f t="shared" si="1"/>
        <v>/</v>
      </c>
      <c r="V10" s="57"/>
      <c r="X10" s="82" t="s">
        <v>170</v>
      </c>
      <c r="Y10" s="80" t="s">
        <v>124</v>
      </c>
    </row>
    <row r="11" spans="2:25" ht="13.5">
      <c r="B11" s="1"/>
      <c r="C11" s="1">
        <f ca="1" t="shared" si="0"/>
        <v>6</v>
      </c>
      <c r="D11" s="79" t="s">
        <v>43</v>
      </c>
      <c r="E11" s="1" t="s">
        <v>10</v>
      </c>
      <c r="F11" s="80" t="s">
        <v>58</v>
      </c>
      <c r="G11" t="s">
        <v>11</v>
      </c>
      <c r="H11" s="80"/>
      <c r="I11" t="s">
        <v>12</v>
      </c>
      <c r="J11" s="81">
        <v>0.5</v>
      </c>
      <c r="K11" s="21"/>
      <c r="L11" s="94" t="s">
        <v>105</v>
      </c>
      <c r="M11" t="s">
        <v>14</v>
      </c>
      <c r="N11" s="64"/>
      <c r="O11" t="s">
        <v>17</v>
      </c>
      <c r="P11" s="57"/>
      <c r="Q11" t="s">
        <v>33</v>
      </c>
      <c r="R11" s="57"/>
      <c r="T11" s="57"/>
      <c r="U11" t="str">
        <f t="shared" si="1"/>
        <v>/</v>
      </c>
      <c r="V11" s="57"/>
      <c r="X11" s="82" t="s">
        <v>171</v>
      </c>
      <c r="Y11" s="80" t="s">
        <v>62</v>
      </c>
    </row>
    <row r="12" spans="2:25" ht="13.5">
      <c r="B12" s="1"/>
      <c r="C12" s="1">
        <f ca="1">CELL("row",C12)-5</f>
        <v>7</v>
      </c>
      <c r="D12" s="79" t="s">
        <v>44</v>
      </c>
      <c r="E12" s="1" t="s">
        <v>10</v>
      </c>
      <c r="F12" s="80" t="s">
        <v>59</v>
      </c>
      <c r="G12" t="s">
        <v>11</v>
      </c>
      <c r="H12" s="80"/>
      <c r="I12" t="s">
        <v>12</v>
      </c>
      <c r="J12" s="82" t="s">
        <v>92</v>
      </c>
      <c r="K12" s="21"/>
      <c r="L12" s="94" t="s">
        <v>106</v>
      </c>
      <c r="M12" t="s">
        <v>14</v>
      </c>
      <c r="N12" s="64"/>
      <c r="O12" t="s">
        <v>17</v>
      </c>
      <c r="P12" s="57"/>
      <c r="Q12" t="s">
        <v>33</v>
      </c>
      <c r="R12" s="57"/>
      <c r="T12" s="57"/>
      <c r="U12" t="str">
        <f t="shared" si="1"/>
        <v>/</v>
      </c>
      <c r="V12" s="57"/>
      <c r="X12" s="82" t="s">
        <v>172</v>
      </c>
      <c r="Y12" s="80"/>
    </row>
    <row r="13" spans="3:25" s="9" customFormat="1" ht="14.25" thickBot="1">
      <c r="C13" s="2">
        <f ca="1">CELL("row",C13)-5</f>
        <v>8</v>
      </c>
      <c r="D13" s="123" t="s">
        <v>45</v>
      </c>
      <c r="E13" s="9" t="s">
        <v>10</v>
      </c>
      <c r="F13" s="83">
        <v>1</v>
      </c>
      <c r="G13" s="9" t="s">
        <v>11</v>
      </c>
      <c r="H13" s="83">
        <v>1</v>
      </c>
      <c r="I13" s="9" t="s">
        <v>12</v>
      </c>
      <c r="J13" s="83" t="s">
        <v>93</v>
      </c>
      <c r="K13" s="22"/>
      <c r="L13" s="124" t="s">
        <v>107</v>
      </c>
      <c r="M13" s="9" t="s">
        <v>14</v>
      </c>
      <c r="N13" s="53"/>
      <c r="O13" s="9" t="s">
        <v>17</v>
      </c>
      <c r="P13" s="58"/>
      <c r="Q13" s="9" t="s">
        <v>33</v>
      </c>
      <c r="R13" s="58"/>
      <c r="T13" s="58"/>
      <c r="U13" s="9" t="str">
        <f t="shared" si="1"/>
        <v>/</v>
      </c>
      <c r="V13" s="58"/>
      <c r="X13" s="83">
        <v>1</v>
      </c>
      <c r="Y13" s="83">
        <v>1</v>
      </c>
    </row>
    <row r="14" spans="1:25" ht="13.5">
      <c r="A14" s="4" t="s">
        <v>15</v>
      </c>
      <c r="B14" s="1"/>
      <c r="C14" s="1">
        <f ca="1">CELL("row",C14)-5</f>
        <v>9</v>
      </c>
      <c r="D14" s="79" t="s">
        <v>46</v>
      </c>
      <c r="E14" s="1" t="s">
        <v>10</v>
      </c>
      <c r="F14" s="84" t="s">
        <v>52</v>
      </c>
      <c r="G14" t="s">
        <v>11</v>
      </c>
      <c r="H14" s="84" t="s">
        <v>52</v>
      </c>
      <c r="I14" t="s">
        <v>12</v>
      </c>
      <c r="J14" s="84" t="s">
        <v>94</v>
      </c>
      <c r="K14" s="21"/>
      <c r="L14" s="95"/>
      <c r="M14" t="s">
        <v>14</v>
      </c>
      <c r="N14" s="54"/>
      <c r="O14" t="s">
        <v>17</v>
      </c>
      <c r="P14" s="56"/>
      <c r="Q14" t="s">
        <v>33</v>
      </c>
      <c r="R14" s="56"/>
      <c r="S14" s="26"/>
      <c r="T14" s="56"/>
      <c r="U14" t="str">
        <f t="shared" si="1"/>
        <v>/</v>
      </c>
      <c r="V14" s="56"/>
      <c r="X14" s="84" t="s">
        <v>52</v>
      </c>
      <c r="Y14" s="84" t="s">
        <v>52</v>
      </c>
    </row>
    <row r="15" spans="2:25" ht="13.5">
      <c r="B15" s="1"/>
      <c r="C15" s="1">
        <f ca="1">CELL("row",C15)-5</f>
        <v>10</v>
      </c>
      <c r="D15" s="79" t="s">
        <v>47</v>
      </c>
      <c r="E15" s="1" t="s">
        <v>10</v>
      </c>
      <c r="F15" s="84" t="s">
        <v>67</v>
      </c>
      <c r="G15" t="s">
        <v>11</v>
      </c>
      <c r="H15" s="84" t="s">
        <v>67</v>
      </c>
      <c r="I15" t="s">
        <v>12</v>
      </c>
      <c r="J15" s="84" t="s">
        <v>95</v>
      </c>
      <c r="K15" s="21"/>
      <c r="L15" s="95"/>
      <c r="M15" t="s">
        <v>14</v>
      </c>
      <c r="N15" s="64"/>
      <c r="O15" t="s">
        <v>17</v>
      </c>
      <c r="P15" s="56"/>
      <c r="Q15" t="s">
        <v>33</v>
      </c>
      <c r="R15" s="56"/>
      <c r="S15" s="26"/>
      <c r="T15" s="56"/>
      <c r="U15" t="str">
        <f t="shared" si="1"/>
        <v>/</v>
      </c>
      <c r="V15" s="56"/>
      <c r="X15" s="84" t="s">
        <v>67</v>
      </c>
      <c r="Y15" s="84" t="s">
        <v>67</v>
      </c>
    </row>
    <row r="16" spans="3:25" s="2" customFormat="1" ht="14.25" thickBot="1">
      <c r="C16" s="30">
        <f ca="1">CELL("row",C16)-5</f>
        <v>11</v>
      </c>
      <c r="D16" s="93"/>
      <c r="E16" s="2" t="s">
        <v>10</v>
      </c>
      <c r="F16" s="85">
        <v>6</v>
      </c>
      <c r="G16" s="2" t="s">
        <v>11</v>
      </c>
      <c r="H16" s="85">
        <v>6</v>
      </c>
      <c r="I16" s="2" t="s">
        <v>12</v>
      </c>
      <c r="J16" s="85">
        <v>1</v>
      </c>
      <c r="K16" s="23"/>
      <c r="L16" s="122"/>
      <c r="M16" s="2" t="s">
        <v>14</v>
      </c>
      <c r="N16" s="55"/>
      <c r="O16" s="2" t="s">
        <v>17</v>
      </c>
      <c r="P16" s="59"/>
      <c r="Q16" s="2" t="s">
        <v>33</v>
      </c>
      <c r="R16" s="59"/>
      <c r="T16" s="59"/>
      <c r="U16" s="2" t="str">
        <f t="shared" si="1"/>
        <v>/</v>
      </c>
      <c r="V16" s="59"/>
      <c r="X16" s="85">
        <v>5</v>
      </c>
      <c r="Y16" s="85">
        <v>6</v>
      </c>
    </row>
    <row r="17" spans="1:25" ht="13.5">
      <c r="A17" s="4" t="s">
        <v>16</v>
      </c>
      <c r="B17" s="1"/>
      <c r="C17" s="1"/>
      <c r="D17" s="50" t="s">
        <v>40</v>
      </c>
      <c r="E17" s="1" t="s">
        <v>10</v>
      </c>
      <c r="F17" s="84" t="s">
        <v>68</v>
      </c>
      <c r="G17" t="s">
        <v>11</v>
      </c>
      <c r="H17" s="84" t="s">
        <v>68</v>
      </c>
      <c r="I17" t="s">
        <v>12</v>
      </c>
      <c r="J17" s="84" t="s">
        <v>96</v>
      </c>
      <c r="K17" s="21"/>
      <c r="L17" s="95"/>
      <c r="M17" t="s">
        <v>14</v>
      </c>
      <c r="N17" s="54"/>
      <c r="O17" t="s">
        <v>17</v>
      </c>
      <c r="P17" s="56"/>
      <c r="Q17" t="s">
        <v>33</v>
      </c>
      <c r="R17" s="56"/>
      <c r="S17" s="26"/>
      <c r="T17" s="56"/>
      <c r="U17" t="str">
        <f t="shared" si="1"/>
        <v>/</v>
      </c>
      <c r="V17" s="56"/>
      <c r="X17" s="156"/>
      <c r="Y17" s="84" t="s">
        <v>68</v>
      </c>
    </row>
    <row r="18" spans="1:25" ht="13.5">
      <c r="A18" s="4" t="s">
        <v>8</v>
      </c>
      <c r="B18" s="1"/>
      <c r="C18" s="1"/>
      <c r="D18" s="50" t="s">
        <v>36</v>
      </c>
      <c r="E18" s="1" t="s">
        <v>10</v>
      </c>
      <c r="F18" s="84" t="s">
        <v>69</v>
      </c>
      <c r="G18" t="s">
        <v>11</v>
      </c>
      <c r="H18" s="84" t="s">
        <v>69</v>
      </c>
      <c r="I18" t="s">
        <v>12</v>
      </c>
      <c r="J18" s="84" t="s">
        <v>97</v>
      </c>
      <c r="K18" s="25" t="s">
        <v>100</v>
      </c>
      <c r="L18" s="95"/>
      <c r="M18" t="s">
        <v>14</v>
      </c>
      <c r="N18" s="54"/>
      <c r="O18" t="s">
        <v>17</v>
      </c>
      <c r="P18" s="56"/>
      <c r="Q18" t="s">
        <v>33</v>
      </c>
      <c r="R18" s="56"/>
      <c r="S18" s="26"/>
      <c r="T18" s="56"/>
      <c r="U18" t="str">
        <f t="shared" si="1"/>
        <v>/</v>
      </c>
      <c r="V18" s="56"/>
      <c r="X18" s="156"/>
      <c r="Y18" s="84" t="s">
        <v>69</v>
      </c>
    </row>
    <row r="19" spans="2:25" ht="13.5">
      <c r="B19" s="1"/>
      <c r="C19" s="1"/>
      <c r="D19" s="50" t="s">
        <v>37</v>
      </c>
      <c r="E19" s="1" t="s">
        <v>10</v>
      </c>
      <c r="F19" s="84" t="s">
        <v>70</v>
      </c>
      <c r="G19" t="s">
        <v>11</v>
      </c>
      <c r="H19" s="84" t="s">
        <v>70</v>
      </c>
      <c r="I19" t="s">
        <v>12</v>
      </c>
      <c r="J19" s="84">
        <v>3</v>
      </c>
      <c r="K19" s="21" t="s">
        <v>99</v>
      </c>
      <c r="L19" s="95"/>
      <c r="M19" t="s">
        <v>14</v>
      </c>
      <c r="N19" s="54"/>
      <c r="O19" t="s">
        <v>17</v>
      </c>
      <c r="P19" s="56"/>
      <c r="Q19" t="s">
        <v>33</v>
      </c>
      <c r="R19" s="56"/>
      <c r="S19" s="26"/>
      <c r="T19" s="56"/>
      <c r="U19" t="str">
        <f t="shared" si="1"/>
        <v>/</v>
      </c>
      <c r="V19" s="56"/>
      <c r="X19" s="156"/>
      <c r="Y19" s="84" t="s">
        <v>70</v>
      </c>
    </row>
    <row r="20" spans="2:25" ht="13.5">
      <c r="B20" s="1"/>
      <c r="C20" s="1"/>
      <c r="D20" s="50" t="s">
        <v>38</v>
      </c>
      <c r="E20" s="1" t="s">
        <v>10</v>
      </c>
      <c r="F20" s="84" t="s">
        <v>53</v>
      </c>
      <c r="G20" t="s">
        <v>11</v>
      </c>
      <c r="H20" s="84" t="s">
        <v>53</v>
      </c>
      <c r="I20" t="s">
        <v>12</v>
      </c>
      <c r="J20" s="84" t="s">
        <v>98</v>
      </c>
      <c r="K20" s="21"/>
      <c r="L20" s="95"/>
      <c r="M20" t="s">
        <v>14</v>
      </c>
      <c r="N20" s="54"/>
      <c r="O20" t="s">
        <v>17</v>
      </c>
      <c r="P20" s="56"/>
      <c r="Q20" t="s">
        <v>33</v>
      </c>
      <c r="R20" s="56"/>
      <c r="S20" s="26"/>
      <c r="T20" s="56"/>
      <c r="U20" t="str">
        <f t="shared" si="1"/>
        <v>/</v>
      </c>
      <c r="V20" s="56"/>
      <c r="X20" s="156"/>
      <c r="Y20" s="84" t="s">
        <v>53</v>
      </c>
    </row>
    <row r="21" spans="4:25" s="30" customFormat="1" ht="14.25" thickBot="1">
      <c r="D21" s="51" t="s">
        <v>39</v>
      </c>
      <c r="E21" s="30" t="s">
        <v>10</v>
      </c>
      <c r="F21" s="86" t="s">
        <v>54</v>
      </c>
      <c r="G21" s="30" t="s">
        <v>11</v>
      </c>
      <c r="H21" s="86" t="s">
        <v>54</v>
      </c>
      <c r="I21" s="30" t="s">
        <v>12</v>
      </c>
      <c r="J21" s="86" t="s">
        <v>95</v>
      </c>
      <c r="K21" s="31"/>
      <c r="L21" s="121"/>
      <c r="M21" s="30" t="s">
        <v>14</v>
      </c>
      <c r="N21" s="99"/>
      <c r="O21" s="30" t="s">
        <v>17</v>
      </c>
      <c r="P21" s="60"/>
      <c r="Q21" s="30" t="s">
        <v>33</v>
      </c>
      <c r="R21" s="60"/>
      <c r="T21" s="60"/>
      <c r="U21" s="30" t="str">
        <f t="shared" si="1"/>
        <v>/</v>
      </c>
      <c r="V21" s="60"/>
      <c r="X21" s="157"/>
      <c r="Y21" s="86" t="s">
        <v>54</v>
      </c>
    </row>
    <row r="22" spans="1:25" ht="14.25" thickTop="1">
      <c r="A22" s="4" t="s">
        <v>16</v>
      </c>
      <c r="B22" s="1"/>
      <c r="C22" s="1" t="s">
        <v>2</v>
      </c>
      <c r="D22" s="52" t="s">
        <v>80</v>
      </c>
      <c r="E22" s="26" t="s">
        <v>34</v>
      </c>
      <c r="F22" s="89" t="s">
        <v>72</v>
      </c>
      <c r="G22" s="26" t="s">
        <v>23</v>
      </c>
      <c r="H22" s="89" t="s">
        <v>63</v>
      </c>
      <c r="I22" s="29" t="s">
        <v>28</v>
      </c>
      <c r="J22" s="75">
        <v>20</v>
      </c>
      <c r="K22" s="21"/>
      <c r="L22" s="96" t="s">
        <v>25</v>
      </c>
      <c r="M22" s="26" t="s">
        <v>26</v>
      </c>
      <c r="N22" s="79" t="s">
        <v>112</v>
      </c>
      <c r="O22" s="26" t="s">
        <v>27</v>
      </c>
      <c r="P22" s="80" t="s">
        <v>118</v>
      </c>
      <c r="Q22" s="5"/>
      <c r="R22" s="120"/>
      <c r="T22" s="79" t="s">
        <v>116</v>
      </c>
      <c r="U22" s="1" t="str">
        <f t="shared" si="1"/>
        <v>/</v>
      </c>
      <c r="V22" s="79" t="s">
        <v>72</v>
      </c>
      <c r="X22" s="21"/>
      <c r="Y22" s="21"/>
    </row>
    <row r="23" spans="2:25" ht="13.5">
      <c r="B23" s="1"/>
      <c r="C23" s="1"/>
      <c r="D23" s="56"/>
      <c r="E23" s="26" t="s">
        <v>34</v>
      </c>
      <c r="F23" s="89" t="s">
        <v>73</v>
      </c>
      <c r="G23" s="26" t="s">
        <v>23</v>
      </c>
      <c r="H23" s="89" t="s">
        <v>64</v>
      </c>
      <c r="I23" s="29" t="s">
        <v>28</v>
      </c>
      <c r="J23" s="75">
        <v>20</v>
      </c>
      <c r="K23" s="62" t="s">
        <v>71</v>
      </c>
      <c r="L23" s="97" t="s">
        <v>108</v>
      </c>
      <c r="M23" s="26" t="s">
        <v>26</v>
      </c>
      <c r="N23" s="79" t="s">
        <v>113</v>
      </c>
      <c r="O23" s="26" t="s">
        <v>27</v>
      </c>
      <c r="P23" s="80" t="s">
        <v>119</v>
      </c>
      <c r="Q23" s="5"/>
      <c r="R23" s="120"/>
      <c r="T23" s="79" t="s">
        <v>117</v>
      </c>
      <c r="U23" s="1" t="str">
        <f t="shared" si="1"/>
        <v>/</v>
      </c>
      <c r="V23" s="79" t="s">
        <v>121</v>
      </c>
      <c r="X23" s="21"/>
      <c r="Y23" s="21"/>
    </row>
    <row r="24" spans="2:25" ht="13.5">
      <c r="B24" s="1"/>
      <c r="C24" s="1"/>
      <c r="D24" s="56"/>
      <c r="E24" s="26" t="s">
        <v>34</v>
      </c>
      <c r="F24" s="89" t="s">
        <v>74</v>
      </c>
      <c r="G24" s="26" t="s">
        <v>23</v>
      </c>
      <c r="H24" s="89" t="s">
        <v>65</v>
      </c>
      <c r="I24" s="29" t="s">
        <v>28</v>
      </c>
      <c r="J24" s="75">
        <v>20</v>
      </c>
      <c r="K24" s="21" t="s">
        <v>99</v>
      </c>
      <c r="L24" s="97" t="s">
        <v>102</v>
      </c>
      <c r="M24" s="26" t="s">
        <v>26</v>
      </c>
      <c r="N24" s="79" t="s">
        <v>53</v>
      </c>
      <c r="O24" s="26" t="s">
        <v>27</v>
      </c>
      <c r="P24" s="80" t="s">
        <v>120</v>
      </c>
      <c r="Q24" s="5"/>
      <c r="R24" s="120"/>
      <c r="T24" s="79" t="s">
        <v>17</v>
      </c>
      <c r="U24" s="1" t="str">
        <f t="shared" si="1"/>
        <v>/</v>
      </c>
      <c r="V24" s="79" t="s">
        <v>29</v>
      </c>
      <c r="X24" s="21"/>
      <c r="Y24" s="21"/>
    </row>
    <row r="25" spans="2:25" ht="13.5">
      <c r="B25" s="1"/>
      <c r="C25" s="1" t="s">
        <v>3</v>
      </c>
      <c r="D25" s="56"/>
      <c r="E25" s="26" t="s">
        <v>34</v>
      </c>
      <c r="F25" s="89" t="s">
        <v>75</v>
      </c>
      <c r="G25" s="26" t="s">
        <v>23</v>
      </c>
      <c r="H25" s="89" t="s">
        <v>66</v>
      </c>
      <c r="I25" s="29" t="s">
        <v>28</v>
      </c>
      <c r="J25" s="75">
        <v>10</v>
      </c>
      <c r="K25" s="21"/>
      <c r="L25" s="97" t="s">
        <v>103</v>
      </c>
      <c r="M25" s="26" t="s">
        <v>26</v>
      </c>
      <c r="N25" s="79"/>
      <c r="O25" s="26" t="s">
        <v>27</v>
      </c>
      <c r="P25" s="80" t="s">
        <v>53</v>
      </c>
      <c r="Q25" s="5"/>
      <c r="R25" s="120"/>
      <c r="T25" s="79" t="s">
        <v>53</v>
      </c>
      <c r="U25" s="1" t="str">
        <f t="shared" si="1"/>
        <v>/</v>
      </c>
      <c r="V25" s="79" t="s">
        <v>53</v>
      </c>
      <c r="X25" s="21"/>
      <c r="Y25" s="21"/>
    </row>
    <row r="26" spans="2:25" ht="13.5">
      <c r="B26" s="1"/>
      <c r="C26" s="1" t="s">
        <v>3</v>
      </c>
      <c r="D26" s="56"/>
      <c r="E26" s="26" t="s">
        <v>34</v>
      </c>
      <c r="F26" s="89" t="s">
        <v>76</v>
      </c>
      <c r="G26" s="26" t="s">
        <v>23</v>
      </c>
      <c r="H26" s="89" t="s">
        <v>11</v>
      </c>
      <c r="I26" s="29" t="s">
        <v>28</v>
      </c>
      <c r="J26" s="75">
        <v>10</v>
      </c>
      <c r="K26" s="21"/>
      <c r="L26" s="97" t="s">
        <v>109</v>
      </c>
      <c r="M26" s="26" t="s">
        <v>26</v>
      </c>
      <c r="N26" s="79"/>
      <c r="O26" s="26" t="s">
        <v>27</v>
      </c>
      <c r="P26" s="80"/>
      <c r="Q26" s="5"/>
      <c r="R26" s="120"/>
      <c r="T26" s="79"/>
      <c r="U26" s="1" t="str">
        <f t="shared" si="1"/>
        <v>/</v>
      </c>
      <c r="V26" s="79"/>
      <c r="X26" s="21"/>
      <c r="Y26" s="21"/>
    </row>
    <row r="27" spans="6:22" ht="13.5">
      <c r="F27" s="90">
        <v>1</v>
      </c>
      <c r="H27" s="90">
        <v>2</v>
      </c>
      <c r="L27" t="s">
        <v>25</v>
      </c>
      <c r="T27" t="s">
        <v>17</v>
      </c>
      <c r="U27" s="1"/>
      <c r="V27" t="s">
        <v>29</v>
      </c>
    </row>
    <row r="28" spans="6:8" ht="13.5">
      <c r="F28" s="90" t="s">
        <v>77</v>
      </c>
      <c r="H28" s="90" t="s">
        <v>77</v>
      </c>
    </row>
    <row r="29" spans="6:8" ht="13.5">
      <c r="F29" s="90">
        <v>5</v>
      </c>
      <c r="H29" s="90">
        <v>8</v>
      </c>
    </row>
    <row r="30" spans="6:8" ht="13.5">
      <c r="F30" s="90" t="s">
        <v>78</v>
      </c>
      <c r="H30" s="90" t="s">
        <v>78</v>
      </c>
    </row>
    <row r="31" spans="4:8" ht="13.5">
      <c r="D31" t="s">
        <v>85</v>
      </c>
      <c r="F31" s="90"/>
      <c r="H31" s="90"/>
    </row>
    <row r="32" spans="3:4" ht="13.5">
      <c r="C32" s="57"/>
      <c r="D32" s="63" t="s">
        <v>84</v>
      </c>
    </row>
    <row r="33" ht="13.5">
      <c r="D33" s="102" t="s">
        <v>131</v>
      </c>
    </row>
    <row r="34" ht="13.5">
      <c r="D34" t="s">
        <v>86</v>
      </c>
    </row>
    <row r="35" ht="13.5">
      <c r="D35" t="s">
        <v>125</v>
      </c>
    </row>
    <row r="36" ht="13.5">
      <c r="D36" t="s">
        <v>126</v>
      </c>
    </row>
    <row r="37" ht="13.5">
      <c r="D37" t="s">
        <v>127</v>
      </c>
    </row>
    <row r="39" ht="13.5">
      <c r="D39" s="4" t="s">
        <v>134</v>
      </c>
    </row>
    <row r="40" ht="13.5">
      <c r="E40" t="s">
        <v>128</v>
      </c>
    </row>
    <row r="41" ht="13.5">
      <c r="E41" s="104" t="s">
        <v>129</v>
      </c>
    </row>
    <row r="42" ht="13.5">
      <c r="D42" s="4" t="s">
        <v>135</v>
      </c>
    </row>
    <row r="43" ht="13.5">
      <c r="E43" s="104" t="s">
        <v>136</v>
      </c>
    </row>
    <row r="44" ht="13.5">
      <c r="E44" s="104" t="s">
        <v>137</v>
      </c>
    </row>
    <row r="45" spans="5:11" ht="13.5">
      <c r="E45" s="104" t="s">
        <v>138</v>
      </c>
      <c r="G45" t="s">
        <v>139</v>
      </c>
      <c r="H45" s="105">
        <v>-4</v>
      </c>
      <c r="J45" s="75" t="s">
        <v>140</v>
      </c>
      <c r="K45" t="s">
        <v>153</v>
      </c>
    </row>
    <row r="46" ht="13.5">
      <c r="D46" s="4" t="s">
        <v>141</v>
      </c>
    </row>
    <row r="47" ht="13.5">
      <c r="E47" s="104" t="s">
        <v>142</v>
      </c>
    </row>
    <row r="48" ht="13.5">
      <c r="E48" s="104" t="s">
        <v>143</v>
      </c>
    </row>
    <row r="49" spans="6:10" s="1" customFormat="1" ht="13.5">
      <c r="F49" s="154"/>
      <c r="H49" s="154"/>
      <c r="J49" s="154"/>
    </row>
    <row r="50" spans="4:10" s="1" customFormat="1" ht="13.5">
      <c r="D50" s="32" t="s">
        <v>161</v>
      </c>
      <c r="F50" s="154"/>
      <c r="H50" s="154"/>
      <c r="J50" s="154"/>
    </row>
    <row r="51" spans="4:10" s="1" customFormat="1" ht="13.5">
      <c r="D51" s="35" t="s">
        <v>173</v>
      </c>
      <c r="F51" s="154"/>
      <c r="H51" s="154"/>
      <c r="J51" s="154"/>
    </row>
    <row r="52" spans="5:10" s="1" customFormat="1" ht="13.5">
      <c r="E52" s="155" t="s">
        <v>175</v>
      </c>
      <c r="F52" s="154"/>
      <c r="H52" s="154"/>
      <c r="J52" s="154"/>
    </row>
    <row r="53" spans="5:10" s="1" customFormat="1" ht="13.5">
      <c r="E53" s="155" t="s">
        <v>176</v>
      </c>
      <c r="F53" s="154"/>
      <c r="H53" s="154"/>
      <c r="J53" s="154"/>
    </row>
    <row r="54" spans="5:10" s="1" customFormat="1" ht="13.5">
      <c r="E54" s="155" t="s">
        <v>174</v>
      </c>
      <c r="F54" s="154"/>
      <c r="H54" s="154"/>
      <c r="J54" s="154"/>
    </row>
    <row r="55" spans="5:10" s="1" customFormat="1" ht="13.5">
      <c r="E55" s="155"/>
      <c r="F55" s="154"/>
      <c r="H55" s="154"/>
      <c r="J55" s="154"/>
    </row>
    <row r="56" spans="4:10" s="1" customFormat="1" ht="13.5">
      <c r="D56" s="1" t="s">
        <v>186</v>
      </c>
      <c r="F56" s="154"/>
      <c r="H56" s="154"/>
      <c r="J56" s="154"/>
    </row>
    <row r="57" spans="6:10" s="1" customFormat="1" ht="13.5">
      <c r="F57" s="154"/>
      <c r="H57" s="154"/>
      <c r="J57" s="154"/>
    </row>
    <row r="58" spans="6:10" s="2" customFormat="1" ht="14.25" thickBot="1">
      <c r="F58" s="77"/>
      <c r="H58" s="77"/>
      <c r="J58" s="77"/>
    </row>
    <row r="59" spans="1:25" s="35" customFormat="1" ht="13.5">
      <c r="A59" s="152" t="s">
        <v>183</v>
      </c>
      <c r="C59" s="35" t="s">
        <v>184</v>
      </c>
      <c r="E59" s="3"/>
      <c r="F59" s="7"/>
      <c r="G59" s="3"/>
      <c r="H59" s="3"/>
      <c r="I59" s="3"/>
      <c r="K59" s="150" t="s">
        <v>22</v>
      </c>
      <c r="L59" s="35" t="s">
        <v>13</v>
      </c>
      <c r="T59" s="35" t="s">
        <v>18</v>
      </c>
      <c r="V59" s="35" t="s">
        <v>9</v>
      </c>
      <c r="X59" s="35" t="s">
        <v>160</v>
      </c>
      <c r="Y59" s="35" t="s">
        <v>63</v>
      </c>
    </row>
    <row r="60" spans="1:24" s="1" customFormat="1" ht="13.5">
      <c r="A60" s="143" t="s">
        <v>156</v>
      </c>
      <c r="B60" s="143"/>
      <c r="C60" s="1">
        <f ca="1">CELL("row",C60)-5</f>
        <v>55</v>
      </c>
      <c r="D60" s="1" t="s">
        <v>157</v>
      </c>
      <c r="E60" s="1" t="s">
        <v>10</v>
      </c>
      <c r="F60" s="1">
        <v>3</v>
      </c>
      <c r="G60" s="1" t="s">
        <v>11</v>
      </c>
      <c r="H60" s="1">
        <v>1</v>
      </c>
      <c r="I60" s="1" t="s">
        <v>12</v>
      </c>
      <c r="J60" s="127">
        <v>1.5</v>
      </c>
      <c r="K60" s="100"/>
      <c r="L60" s="125">
        <f aca="true" t="shared" si="2" ref="L60:L67">T60/V60</f>
        <v>0.1</v>
      </c>
      <c r="M60" s="1" t="s">
        <v>14</v>
      </c>
      <c r="O60" s="1" t="s">
        <v>17</v>
      </c>
      <c r="Q60" s="1" t="s">
        <v>33</v>
      </c>
      <c r="T60" s="1">
        <v>1</v>
      </c>
      <c r="U60" s="1" t="str">
        <f aca="true" t="shared" si="3" ref="U60:U70">"/"</f>
        <v>/</v>
      </c>
      <c r="V60" s="26">
        <v>10</v>
      </c>
      <c r="X60" s="26">
        <v>1</v>
      </c>
    </row>
    <row r="61" spans="1:24" s="1" customFormat="1" ht="13.5">
      <c r="A61" s="143" t="s">
        <v>156</v>
      </c>
      <c r="B61" s="143"/>
      <c r="C61" s="1">
        <f ca="1">CELL("row",C61)-5</f>
        <v>56</v>
      </c>
      <c r="D61" s="1" t="s">
        <v>158</v>
      </c>
      <c r="E61" s="1" t="s">
        <v>10</v>
      </c>
      <c r="F61" s="1">
        <v>2</v>
      </c>
      <c r="G61" s="1" t="s">
        <v>11</v>
      </c>
      <c r="H61" s="1">
        <v>4</v>
      </c>
      <c r="I61" s="1" t="s">
        <v>12</v>
      </c>
      <c r="J61" s="44">
        <v>1</v>
      </c>
      <c r="K61" s="100"/>
      <c r="L61" s="125">
        <f t="shared" si="2"/>
        <v>0.13513513513513514</v>
      </c>
      <c r="M61" s="1" t="s">
        <v>14</v>
      </c>
      <c r="O61" s="1" t="s">
        <v>17</v>
      </c>
      <c r="P61" s="26"/>
      <c r="Q61" s="1" t="s">
        <v>33</v>
      </c>
      <c r="R61" s="26"/>
      <c r="S61" s="26"/>
      <c r="T61" s="26">
        <v>5</v>
      </c>
      <c r="U61" s="1" t="str">
        <f t="shared" si="3"/>
        <v>/</v>
      </c>
      <c r="V61" s="26">
        <v>37</v>
      </c>
      <c r="X61" s="26">
        <v>1</v>
      </c>
    </row>
    <row r="62" spans="1:24" s="1" customFormat="1" ht="13.5">
      <c r="A62" s="143" t="s">
        <v>156</v>
      </c>
      <c r="B62" s="143"/>
      <c r="C62" s="1">
        <f ca="1">CELL("row",C62)-5</f>
        <v>57</v>
      </c>
      <c r="D62" s="1" t="s">
        <v>159</v>
      </c>
      <c r="E62" s="1" t="s">
        <v>10</v>
      </c>
      <c r="F62" s="1">
        <v>3</v>
      </c>
      <c r="G62" s="1" t="s">
        <v>11</v>
      </c>
      <c r="H62" s="1">
        <v>1</v>
      </c>
      <c r="I62" s="1" t="s">
        <v>12</v>
      </c>
      <c r="J62" s="127">
        <v>1.5</v>
      </c>
      <c r="K62" s="100"/>
      <c r="L62" s="125">
        <f t="shared" si="2"/>
        <v>0.1</v>
      </c>
      <c r="M62" s="1" t="s">
        <v>14</v>
      </c>
      <c r="O62" s="1" t="s">
        <v>17</v>
      </c>
      <c r="Q62" s="1" t="s">
        <v>33</v>
      </c>
      <c r="T62" s="1">
        <v>1</v>
      </c>
      <c r="U62" s="1" t="str">
        <f t="shared" si="3"/>
        <v>/</v>
      </c>
      <c r="V62" s="26">
        <v>10</v>
      </c>
      <c r="X62" s="26">
        <v>1</v>
      </c>
    </row>
    <row r="63" spans="1:24" s="1" customFormat="1" ht="13.5">
      <c r="A63" s="143" t="s">
        <v>156</v>
      </c>
      <c r="B63" s="143"/>
      <c r="C63" s="1">
        <f ca="1">CELL("row",C63)-5</f>
        <v>58</v>
      </c>
      <c r="D63" s="1" t="s">
        <v>177</v>
      </c>
      <c r="E63" s="1" t="s">
        <v>10</v>
      </c>
      <c r="F63" s="1">
        <v>3</v>
      </c>
      <c r="G63" s="1" t="s">
        <v>11</v>
      </c>
      <c r="H63" s="1">
        <v>1</v>
      </c>
      <c r="I63" s="1" t="s">
        <v>12</v>
      </c>
      <c r="J63" s="127">
        <v>1.5</v>
      </c>
      <c r="K63" s="100"/>
      <c r="L63" s="125">
        <f t="shared" si="2"/>
        <v>0.1</v>
      </c>
      <c r="M63" s="1" t="s">
        <v>14</v>
      </c>
      <c r="O63" s="1" t="s">
        <v>17</v>
      </c>
      <c r="Q63" s="1" t="s">
        <v>33</v>
      </c>
      <c r="T63" s="1">
        <v>1</v>
      </c>
      <c r="U63" s="1" t="str">
        <f t="shared" si="3"/>
        <v>/</v>
      </c>
      <c r="V63" s="26">
        <v>10</v>
      </c>
      <c r="X63" s="26">
        <v>1</v>
      </c>
    </row>
    <row r="64" spans="1:24" s="30" customFormat="1" ht="14.25" thickBot="1">
      <c r="A64" s="144" t="s">
        <v>156</v>
      </c>
      <c r="B64" s="144"/>
      <c r="C64" s="30">
        <f ca="1">CELL("row",C64)-5</f>
        <v>59</v>
      </c>
      <c r="D64" s="30" t="s">
        <v>178</v>
      </c>
      <c r="E64" s="30" t="s">
        <v>10</v>
      </c>
      <c r="F64" s="30">
        <v>2</v>
      </c>
      <c r="G64" s="30" t="s">
        <v>11</v>
      </c>
      <c r="H64" s="30">
        <v>4</v>
      </c>
      <c r="I64" s="30" t="s">
        <v>12</v>
      </c>
      <c r="J64" s="103">
        <v>1</v>
      </c>
      <c r="K64" s="31"/>
      <c r="L64" s="47">
        <f t="shared" si="2"/>
        <v>0.13513513513513514</v>
      </c>
      <c r="M64" s="30" t="s">
        <v>14</v>
      </c>
      <c r="O64" s="30" t="s">
        <v>17</v>
      </c>
      <c r="P64" s="137"/>
      <c r="Q64" s="30" t="s">
        <v>33</v>
      </c>
      <c r="R64" s="137"/>
      <c r="S64" s="137"/>
      <c r="T64" s="137">
        <v>5</v>
      </c>
      <c r="U64" s="30" t="str">
        <f t="shared" si="3"/>
        <v>/</v>
      </c>
      <c r="V64" s="137">
        <v>37</v>
      </c>
      <c r="X64" s="137">
        <v>1</v>
      </c>
    </row>
    <row r="65" spans="4:26" s="1" customFormat="1" ht="14.25" thickTop="1">
      <c r="D65" s="8" t="str">
        <f>D68</f>
        <v>投手１</v>
      </c>
      <c r="E65" s="1" t="s">
        <v>10</v>
      </c>
      <c r="F65" s="1">
        <v>1</v>
      </c>
      <c r="G65" s="1" t="s">
        <v>11</v>
      </c>
      <c r="H65" s="1">
        <v>1</v>
      </c>
      <c r="I65" s="1" t="s">
        <v>12</v>
      </c>
      <c r="J65" s="127">
        <v>1.5</v>
      </c>
      <c r="K65" s="100"/>
      <c r="L65" s="125">
        <f t="shared" si="2"/>
        <v>0.16666666666666666</v>
      </c>
      <c r="M65" s="1" t="s">
        <v>14</v>
      </c>
      <c r="N65" s="26"/>
      <c r="O65" s="1" t="s">
        <v>17</v>
      </c>
      <c r="P65" s="26"/>
      <c r="Q65" s="1" t="s">
        <v>33</v>
      </c>
      <c r="R65" s="26"/>
      <c r="S65" s="26"/>
      <c r="T65" s="26">
        <v>2</v>
      </c>
      <c r="U65" s="1" t="str">
        <f t="shared" si="3"/>
        <v>/</v>
      </c>
      <c r="V65" s="26">
        <v>12</v>
      </c>
      <c r="X65" s="126"/>
      <c r="Z65" s="26"/>
    </row>
    <row r="66" spans="4:24" s="1" customFormat="1" ht="13.5">
      <c r="D66" s="8" t="str">
        <f>D69</f>
        <v>投手２</v>
      </c>
      <c r="E66" s="1" t="s">
        <v>10</v>
      </c>
      <c r="F66" s="1">
        <v>1</v>
      </c>
      <c r="G66" s="1" t="s">
        <v>11</v>
      </c>
      <c r="H66" s="1">
        <v>1</v>
      </c>
      <c r="I66" s="1" t="s">
        <v>12</v>
      </c>
      <c r="J66" s="127">
        <v>1.5</v>
      </c>
      <c r="K66" s="100"/>
      <c r="L66" s="125">
        <f t="shared" si="2"/>
        <v>0</v>
      </c>
      <c r="M66" s="1" t="s">
        <v>14</v>
      </c>
      <c r="N66" s="26"/>
      <c r="O66" s="1" t="s">
        <v>17</v>
      </c>
      <c r="P66" s="26"/>
      <c r="Q66" s="1" t="s">
        <v>33</v>
      </c>
      <c r="R66" s="26"/>
      <c r="S66" s="26"/>
      <c r="T66" s="26"/>
      <c r="U66" s="1" t="str">
        <f t="shared" si="3"/>
        <v>/</v>
      </c>
      <c r="V66" s="26">
        <v>3</v>
      </c>
      <c r="X66" s="126"/>
    </row>
    <row r="67" spans="4:24" s="2" customFormat="1" ht="14.25" thickBot="1">
      <c r="D67" s="142" t="str">
        <f>D70</f>
        <v>投手３</v>
      </c>
      <c r="E67" s="2" t="s">
        <v>10</v>
      </c>
      <c r="F67" s="2">
        <v>1</v>
      </c>
      <c r="G67" s="2" t="s">
        <v>11</v>
      </c>
      <c r="H67" s="2">
        <v>1</v>
      </c>
      <c r="I67" s="2" t="s">
        <v>12</v>
      </c>
      <c r="J67" s="48">
        <v>1</v>
      </c>
      <c r="K67" s="23"/>
      <c r="L67" s="46">
        <f t="shared" si="2"/>
        <v>0.4</v>
      </c>
      <c r="M67" s="2" t="s">
        <v>14</v>
      </c>
      <c r="O67" s="2" t="s">
        <v>17</v>
      </c>
      <c r="Q67" s="2" t="s">
        <v>33</v>
      </c>
      <c r="T67" s="2">
        <v>2</v>
      </c>
      <c r="U67" s="2" t="str">
        <f t="shared" si="3"/>
        <v>/</v>
      </c>
      <c r="V67" s="2">
        <v>5</v>
      </c>
      <c r="X67" s="40"/>
    </row>
    <row r="68" spans="1:25" s="1" customFormat="1" ht="13.5">
      <c r="A68" s="129" t="s">
        <v>179</v>
      </c>
      <c r="B68" s="129"/>
      <c r="C68" s="1">
        <v>1</v>
      </c>
      <c r="D68" s="1" t="s">
        <v>180</v>
      </c>
      <c r="E68" s="26" t="s">
        <v>34</v>
      </c>
      <c r="F68" s="1">
        <v>1</v>
      </c>
      <c r="G68" s="26" t="s">
        <v>23</v>
      </c>
      <c r="H68" s="141" t="s">
        <v>133</v>
      </c>
      <c r="I68" s="29" t="s">
        <v>28</v>
      </c>
      <c r="J68" s="1">
        <v>8</v>
      </c>
      <c r="K68" s="129" t="s">
        <v>24</v>
      </c>
      <c r="L68" s="136">
        <f>T68/V68*7</f>
        <v>3.073170731707317</v>
      </c>
      <c r="M68" s="26" t="s">
        <v>154</v>
      </c>
      <c r="N68" s="26">
        <v>1</v>
      </c>
      <c r="O68" s="26" t="s">
        <v>155</v>
      </c>
      <c r="R68" s="26"/>
      <c r="T68" s="26">
        <v>18</v>
      </c>
      <c r="U68" s="1" t="str">
        <f t="shared" si="3"/>
        <v>/</v>
      </c>
      <c r="V68" s="26">
        <v>41</v>
      </c>
      <c r="X68" s="126"/>
      <c r="Y68" s="126"/>
    </row>
    <row r="69" spans="1:25" s="1" customFormat="1" ht="13.5">
      <c r="A69" s="129" t="s">
        <v>179</v>
      </c>
      <c r="B69" s="129"/>
      <c r="C69" s="1">
        <v>2</v>
      </c>
      <c r="D69" s="1" t="s">
        <v>181</v>
      </c>
      <c r="E69" s="26" t="s">
        <v>34</v>
      </c>
      <c r="F69" s="1">
        <v>5</v>
      </c>
      <c r="G69" s="26" t="s">
        <v>23</v>
      </c>
      <c r="H69" s="1">
        <v>8</v>
      </c>
      <c r="I69" s="29" t="s">
        <v>28</v>
      </c>
      <c r="J69" s="1">
        <v>7</v>
      </c>
      <c r="K69" s="128" t="s">
        <v>21</v>
      </c>
      <c r="L69" s="136">
        <f>T69/V69*7</f>
        <v>2.2790697674418605</v>
      </c>
      <c r="M69" s="26" t="s">
        <v>154</v>
      </c>
      <c r="N69" s="26">
        <v>3</v>
      </c>
      <c r="O69" s="26" t="s">
        <v>155</v>
      </c>
      <c r="R69" s="26"/>
      <c r="T69" s="26">
        <v>14</v>
      </c>
      <c r="U69" s="1" t="str">
        <f t="shared" si="3"/>
        <v>/</v>
      </c>
      <c r="V69" s="26">
        <v>43</v>
      </c>
      <c r="X69" s="126"/>
      <c r="Y69" s="126"/>
    </row>
    <row r="70" spans="1:25" s="30" customFormat="1" ht="14.25" thickBot="1">
      <c r="A70" s="140" t="s">
        <v>179</v>
      </c>
      <c r="B70" s="140"/>
      <c r="C70" s="30">
        <v>3</v>
      </c>
      <c r="D70" s="30" t="s">
        <v>182</v>
      </c>
      <c r="E70" s="137" t="s">
        <v>34</v>
      </c>
      <c r="F70" s="30">
        <v>2</v>
      </c>
      <c r="G70" s="137" t="s">
        <v>23</v>
      </c>
      <c r="H70" s="31"/>
      <c r="I70" s="138" t="s">
        <v>28</v>
      </c>
      <c r="J70" s="30">
        <v>17</v>
      </c>
      <c r="K70" s="31"/>
      <c r="L70" s="139">
        <f>T70/V70*7</f>
        <v>2.333333333333333</v>
      </c>
      <c r="M70" s="137" t="s">
        <v>154</v>
      </c>
      <c r="N70" s="137">
        <v>2</v>
      </c>
      <c r="O70" s="137" t="s">
        <v>155</v>
      </c>
      <c r="R70" s="137"/>
      <c r="T70" s="137">
        <v>11</v>
      </c>
      <c r="U70" s="30" t="str">
        <f t="shared" si="3"/>
        <v>/</v>
      </c>
      <c r="V70" s="137">
        <v>33</v>
      </c>
      <c r="X70" s="39"/>
      <c r="Y70" s="39"/>
    </row>
    <row r="71" spans="12:22" s="4" customFormat="1" ht="14.25" thickTop="1">
      <c r="L71" s="4" t="s">
        <v>25</v>
      </c>
      <c r="T71" s="4" t="s">
        <v>17</v>
      </c>
      <c r="U71" s="35"/>
      <c r="V71" s="4" t="s">
        <v>29</v>
      </c>
    </row>
    <row r="72" ht="13.5">
      <c r="D72" t="s">
        <v>164</v>
      </c>
    </row>
    <row r="73" ht="13.5">
      <c r="D73" t="s">
        <v>162</v>
      </c>
    </row>
    <row r="74" ht="13.5">
      <c r="D74" t="s">
        <v>163</v>
      </c>
    </row>
    <row r="75" ht="13.5">
      <c r="D75" t="s">
        <v>165</v>
      </c>
    </row>
    <row r="76" ht="13.5">
      <c r="D76" t="s">
        <v>166</v>
      </c>
    </row>
  </sheetData>
  <mergeCells count="2">
    <mergeCell ref="N1:O1"/>
    <mergeCell ref="G3:H3"/>
  </mergeCells>
  <printOptions/>
  <pageMargins left="0.75" right="0.75" top="1" bottom="1" header="0.512" footer="0.512"/>
  <pageSetup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Dynamic Baseball Teamdata</dc:title>
  <dc:subject>Version1.6</dc:subject>
  <dc:creator>Nikatoma</dc:creator>
  <cp:keywords/>
  <dc:description>(C)2002 Nikatoma</dc:description>
  <cp:lastModifiedBy>藤原　友晴</cp:lastModifiedBy>
  <dcterms:created xsi:type="dcterms:W3CDTF">2001-12-04T12:43:50Z</dcterms:created>
  <dcterms:modified xsi:type="dcterms:W3CDTF">2004-04-10T00:16:46Z</dcterms:modified>
  <cp:category/>
  <cp:version/>
  <cp:contentType/>
  <cp:contentStatus/>
</cp:coreProperties>
</file>